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Bhuj" sheetId="1" r:id="rId1"/>
    <sheet name="Friction Loss" sheetId="2" r:id="rId2"/>
  </sheets>
  <externalReferences>
    <externalReference r:id="rId5"/>
  </externalReferences>
  <definedNames>
    <definedName name="_Fill" hidden="1">#REF!</definedName>
    <definedName name="HTML_CodePage" hidden="1">1252</definedName>
    <definedName name="HTML_Control" hidden="1">{"'Sheet1'!$A$4386:$N$4591"}</definedName>
    <definedName name="HTML_Description" hidden="1">""</definedName>
    <definedName name="HTML_Email" hidden="1">""</definedName>
    <definedName name="HTML_Header" hidden="1">"Sheet1"</definedName>
    <definedName name="HTML_LastUpdate" hidden="1">"7/1/03"</definedName>
    <definedName name="HTML_LineAfter" hidden="1">FALSE</definedName>
    <definedName name="HTML_LineBefore" hidden="1">FALSE</definedName>
    <definedName name="HTML_Name" hidden="1">"m.p.raval"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"SGSDaily Progress Report Piyaj toDharoi Pipeline"</definedName>
    <definedName name="_xlnm.Print_Area" localSheetId="0">'Bhuj'!$A$1:$E$31</definedName>
    <definedName name="ROUND" localSheetId="0">'[1]CH-1'!#REF!</definedName>
    <definedName name="ROUND">'[1]CH-1'!#REF!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<sst xmlns="http://schemas.openxmlformats.org/spreadsheetml/2006/main" count="94" uniqueCount="84">
  <si>
    <t>Pump Efficiency Calculation Sheet (As Per HIS 2010)</t>
  </si>
  <si>
    <t>PROJECT</t>
  </si>
  <si>
    <t>Rapar CITY WSS</t>
  </si>
  <si>
    <t>Head Works</t>
  </si>
  <si>
    <t>Rapar H.W.</t>
  </si>
  <si>
    <t>System Discharge</t>
  </si>
  <si>
    <t>LPS</t>
  </si>
  <si>
    <t>System Head</t>
  </si>
  <si>
    <t>M</t>
  </si>
  <si>
    <t>No. of Pumps Working</t>
  </si>
  <si>
    <t>Discharge / Pump</t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</si>
  <si>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/Hr</t>
    </r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</si>
  <si>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/S</t>
    </r>
  </si>
  <si>
    <t>Sample I</t>
  </si>
  <si>
    <t>Sample II</t>
  </si>
  <si>
    <t>For Pumps with RPM</t>
  </si>
  <si>
    <t xml:space="preserve">Submerged Centrifugal Pump (Pump Description : "F" API End Suction Small) </t>
  </si>
  <si>
    <t>No. of Stages</t>
  </si>
  <si>
    <t>No. of Suction</t>
  </si>
  <si>
    <r>
      <t>Specific speed n</t>
    </r>
    <r>
      <rPr>
        <b/>
        <vertAlign val="subscript"/>
        <sz val="12"/>
        <rFont val="Arial"/>
        <family val="2"/>
      </rPr>
      <t>s</t>
    </r>
    <r>
      <rPr>
        <b/>
        <sz val="12"/>
        <rFont val="Arial"/>
        <family val="2"/>
      </rPr>
      <t xml:space="preserve"> = RPM x Q</t>
    </r>
    <r>
      <rPr>
        <b/>
        <vertAlign val="subscript"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>0.5</t>
    </r>
    <r>
      <rPr>
        <b/>
        <sz val="12"/>
        <rFont val="Arial"/>
        <family val="2"/>
      </rPr>
      <t>/ H</t>
    </r>
    <r>
      <rPr>
        <b/>
        <vertAlign val="superscript"/>
        <sz val="12"/>
        <rFont val="Arial"/>
        <family val="2"/>
      </rPr>
      <t>0.75</t>
    </r>
  </si>
  <si>
    <t>Optimum normally attainable efficiency as per chart 20.3a</t>
  </si>
  <si>
    <t xml:space="preserve">Efficiency reduction due to specific speed as per figure 20.3b </t>
  </si>
  <si>
    <t>Deviation from normally attainable efficiency as per figure 20.3e Minimum / Maximum</t>
  </si>
  <si>
    <t>Calculated attainable efficiency in %</t>
  </si>
  <si>
    <t>Minimum</t>
  </si>
  <si>
    <t>Maximum</t>
  </si>
  <si>
    <t>Calculation of kilowatts rating of motor</t>
  </si>
  <si>
    <t>Water kW = (Q in LPS x H)/102</t>
  </si>
  <si>
    <t>Brake kW = Water kW/ Pump efficiency min</t>
  </si>
  <si>
    <t>Reserve Power Margin @ 15 %</t>
  </si>
  <si>
    <t>Selected kW of motor as per available standard rating</t>
  </si>
  <si>
    <t>Selected parameters : Q : 55 LPS, H :30 metres, Speed : 1450 RPM and 30 kW with minimum pump efficiency @ 72.70 %.</t>
  </si>
  <si>
    <t>Deputy Executive Engineer</t>
  </si>
  <si>
    <t>P. H. Mechanical Sub Division</t>
  </si>
  <si>
    <t>BHUJ</t>
  </si>
  <si>
    <t>CALCULATION FOR COEFFICIENT OF FRICTION OF VARIOUS SIZE OF PIPES BASED ON HAZEN-WILLIAMS FORMULA</t>
  </si>
  <si>
    <t>Length of Pipe</t>
  </si>
  <si>
    <t>Km</t>
  </si>
  <si>
    <t>COMPARISION OF HAZEN WILLIAMS &amp; CHEZY'S FORMULA</t>
  </si>
  <si>
    <t>Diameter of pipe</t>
  </si>
  <si>
    <t xml:space="preserve">In MM </t>
  </si>
  <si>
    <t>C</t>
  </si>
  <si>
    <t xml:space="preserve">Coefficient Value </t>
  </si>
  <si>
    <t xml:space="preserve">Demand </t>
  </si>
  <si>
    <t>In MLD</t>
  </si>
  <si>
    <t>Kf</t>
  </si>
  <si>
    <t xml:space="preserve">Head Loss Factor </t>
  </si>
  <si>
    <t>Diameter</t>
  </si>
  <si>
    <t>Velocity</t>
  </si>
  <si>
    <t>Loss as per Hazen williams</t>
  </si>
  <si>
    <t>Loss as per Chezy's Formula</t>
  </si>
  <si>
    <t>Diff in %</t>
  </si>
  <si>
    <t>Diff in 0.9 &amp; 1.8 velocity</t>
  </si>
  <si>
    <t xml:space="preserve"> ''C'' Value</t>
  </si>
  <si>
    <t>Kd</t>
  </si>
  <si>
    <t xml:space="preserve">Discharge Factor </t>
  </si>
  <si>
    <t>MLD</t>
  </si>
  <si>
    <t>Velocity (Mt/Sec)</t>
  </si>
  <si>
    <t>Head loss per Km (Hf)</t>
  </si>
  <si>
    <t>Head loss by Chezy Formula</t>
  </si>
  <si>
    <t xml:space="preserve">Value of ''C'' For Different type of pipes </t>
  </si>
  <si>
    <t>C.I.</t>
  </si>
  <si>
    <t>Pipe size In MM</t>
  </si>
  <si>
    <t>Hf</t>
  </si>
  <si>
    <t>Length in Km</t>
  </si>
  <si>
    <t>Friction loss/Km</t>
  </si>
  <si>
    <t>Total friction loss</t>
  </si>
  <si>
    <t>R.C.C.</t>
  </si>
  <si>
    <t>A.C.</t>
  </si>
  <si>
    <t>P.V.C.</t>
  </si>
  <si>
    <t>Head Required</t>
  </si>
  <si>
    <t>Delivery RL</t>
  </si>
  <si>
    <t>Pumping RL</t>
  </si>
  <si>
    <t>Diff.</t>
  </si>
  <si>
    <t>Frinction Loss</t>
  </si>
  <si>
    <t>Residual head</t>
  </si>
  <si>
    <t>-</t>
  </si>
  <si>
    <t>=</t>
  </si>
  <si>
    <t>+</t>
  </si>
  <si>
    <t>CHEZY'S FORMULA</t>
  </si>
  <si>
    <t>4FLV^2/2GD</t>
  </si>
  <si>
    <t>Total Head Required</t>
  </si>
  <si>
    <t>Mtr</t>
  </si>
  <si>
    <t>Say total head required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</si>
</sst>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;[Red]\-&quot;$&quot;#,##0.00"/>
    <numFmt numFmtId="166" formatCode="_ * #,##0_ ;_ * \-#,##0_ ;_ * &quot;-&quot;_ ;_ @_ "/>
    <numFmt numFmtId="167" formatCode="_ * #,##0.00_ ;_ * \-#,##0.00_ ;_ * &quot;-&quot;??_ ;_ @_ "/>
    <numFmt numFmtId="168" formatCode="_-* #,##0.00\ &quot;€&quot;_-;\-* #,##0.00\ &quot;€&quot;_-;_-* &quot;-&quot;??\ &quot;€&quot;_-;_-@_-"/>
    <numFmt numFmtId="169" formatCode="_-* #,##0\ _F_-;\-* #,##0\ _F_-;_-* &quot;-&quot;\ _F_-;_-@_-"/>
    <numFmt numFmtId="170" formatCode="_-* #,##0.00\ _F_-;\-* #,##0.00\ _F_-;_-* &quot;-&quot;??\ _F_-;_-@_-"/>
    <numFmt numFmtId="171" formatCode="#,##0.00000000;[Red]\-#,##0.00000000"/>
    <numFmt numFmtId="172" formatCode="_ &quot;Fr.&quot;\ * #,##0_ ;_ &quot;Fr.&quot;\ * \-#,##0_ ;_ &quot;Fr.&quot;\ * &quot;-&quot;_ ;_ @_ "/>
    <numFmt numFmtId="173" formatCode="_ &quot;Fr.&quot;\ * #,##0.00_ ;_ &quot;Fr.&quot;\ * \-#,##0.00_ ;_ &quot;Fr.&quot;\ * &quot;-&quot;??_ ;_ @_ 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\&quot;#,##0.00;[Red]&quot;\&quot;\-#,##0.00"/>
    <numFmt numFmtId="177" formatCode="&quot;\&quot;#,##0;[Red]&quot;\&quot;\-#,##0"/>
    <numFmt numFmtId="178" formatCode="0.000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sz val="12"/>
      <name val="Times New Roman"/>
      <family val="1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12"/>
      <color indexed="10"/>
      <name val="Arial"/>
      <family val="2"/>
    </font>
    <font>
      <sz val="12"/>
      <color indexed="30"/>
      <name val="Arial"/>
      <family val="2"/>
    </font>
    <font>
      <b/>
      <sz val="11"/>
      <name val="Arial"/>
      <family val="2"/>
    </font>
    <font>
      <sz val="11"/>
      <name val="‚l‚r ‚oƒSƒVƒbƒN"/>
      <family val="3"/>
    </font>
    <font>
      <sz val="12"/>
      <name val="¹UAAA¼"/>
      <family val="3"/>
    </font>
    <font>
      <sz val="7"/>
      <name val="Helv"/>
      <family val="0"/>
    </font>
    <font>
      <b/>
      <sz val="10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7"/>
      <color indexed="10"/>
      <name val="Helv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45" fillId="26" borderId="0" applyNumberFormat="0" applyBorder="0" applyAlignment="0" applyProtection="0"/>
    <xf numFmtId="3" fontId="14" fillId="0" borderId="0">
      <alignment/>
      <protection/>
    </xf>
    <xf numFmtId="5" fontId="15" fillId="0" borderId="1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6" fillId="27" borderId="2" applyNumberFormat="0" applyAlignment="0" applyProtection="0"/>
    <xf numFmtId="0" fontId="4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9" fillId="29" borderId="0" applyNumberFormat="0" applyBorder="0" applyAlignment="0" applyProtection="0"/>
    <xf numFmtId="38" fontId="16" fillId="30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2" applyNumberFormat="0" applyAlignment="0" applyProtection="0"/>
    <xf numFmtId="10" fontId="16" fillId="32" borderId="7" applyNumberFormat="0" applyBorder="0" applyAlignment="0" applyProtection="0"/>
    <xf numFmtId="0" fontId="54" fillId="0" borderId="8" applyNumberFormat="0" applyFill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33" borderId="0" applyNumberFormat="0" applyBorder="0" applyAlignment="0" applyProtection="0"/>
    <xf numFmtId="0" fontId="17" fillId="0" borderId="0">
      <alignment/>
      <protection/>
    </xf>
    <xf numFmtId="171" fontId="0" fillId="0" borderId="0">
      <alignment/>
      <protection/>
    </xf>
    <xf numFmtId="0" fontId="0" fillId="34" borderId="9" applyNumberFormat="0" applyFont="0" applyAlignment="0" applyProtection="0"/>
    <xf numFmtId="0" fontId="56" fillId="27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3" fontId="18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0" fillId="0" borderId="0">
      <alignment/>
      <protection/>
    </xf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2" fillId="0" borderId="0">
      <alignment/>
      <protection/>
    </xf>
  </cellStyleXfs>
  <cellXfs count="86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35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4" fillId="0" borderId="0" xfId="0" applyFont="1" applyAlignment="1">
      <alignment vertical="top" wrapText="1"/>
    </xf>
    <xf numFmtId="2" fontId="9" fillId="36" borderId="0" xfId="0" applyNumberFormat="1" applyFont="1" applyFill="1" applyAlignment="1">
      <alignment horizontal="center" vertical="top"/>
    </xf>
    <xf numFmtId="0" fontId="9" fillId="0" borderId="0" xfId="0" applyFont="1" applyAlignment="1">
      <alignment vertical="top"/>
    </xf>
    <xf numFmtId="2" fontId="10" fillId="36" borderId="0" xfId="0" applyNumberFormat="1" applyFont="1" applyFill="1" applyAlignment="1">
      <alignment horizontal="center" vertical="top"/>
    </xf>
    <xf numFmtId="164" fontId="10" fillId="0" borderId="0" xfId="0" applyNumberFormat="1" applyFont="1" applyAlignment="1">
      <alignment vertical="top"/>
    </xf>
    <xf numFmtId="2" fontId="4" fillId="0" borderId="0" xfId="0" applyNumberFormat="1" applyFont="1" applyAlignment="1">
      <alignment horizontal="center" vertical="top"/>
    </xf>
    <xf numFmtId="14" fontId="3" fillId="0" borderId="0" xfId="0" applyNumberFormat="1" applyFont="1" applyAlignment="1">
      <alignment vertical="top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2" fontId="11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4" fillId="0" borderId="0" xfId="0" applyFont="1" applyAlignment="1">
      <alignment/>
    </xf>
    <xf numFmtId="164" fontId="25" fillId="37" borderId="7" xfId="0" applyNumberFormat="1" applyFont="1" applyFill="1" applyBorder="1" applyAlignment="1" applyProtection="1">
      <alignment horizontal="right" indent="1"/>
      <protection locked="0"/>
    </xf>
    <xf numFmtId="0" fontId="6" fillId="38" borderId="7" xfId="0" applyFont="1" applyFill="1" applyBorder="1" applyAlignment="1">
      <alignment horizontal="left"/>
    </xf>
    <xf numFmtId="0" fontId="25" fillId="37" borderId="7" xfId="0" applyFont="1" applyFill="1" applyBorder="1" applyAlignment="1" applyProtection="1">
      <alignment horizontal="right" indent="1"/>
      <protection locked="0"/>
    </xf>
    <xf numFmtId="0" fontId="6" fillId="38" borderId="7" xfId="0" applyFont="1" applyFill="1" applyBorder="1" applyAlignment="1">
      <alignment/>
    </xf>
    <xf numFmtId="0" fontId="24" fillId="0" borderId="12" xfId="0" applyFont="1" applyBorder="1" applyAlignment="1">
      <alignment/>
    </xf>
    <xf numFmtId="0" fontId="6" fillId="38" borderId="13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26" fillId="0" borderId="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38" borderId="7" xfId="0" applyFont="1" applyFill="1" applyBorder="1" applyAlignment="1">
      <alignment horizontal="center"/>
    </xf>
    <xf numFmtId="0" fontId="24" fillId="0" borderId="7" xfId="0" applyFont="1" applyBorder="1" applyAlignment="1">
      <alignment horizontal="center"/>
    </xf>
    <xf numFmtId="2" fontId="24" fillId="0" borderId="7" xfId="0" applyNumberFormat="1" applyFont="1" applyBorder="1" applyAlignment="1">
      <alignment horizontal="center"/>
    </xf>
    <xf numFmtId="164" fontId="24" fillId="0" borderId="7" xfId="0" applyNumberFormat="1" applyFont="1" applyBorder="1" applyAlignment="1">
      <alignment horizontal="center"/>
    </xf>
    <xf numFmtId="2" fontId="24" fillId="35" borderId="7" xfId="0" applyNumberFormat="1" applyFont="1" applyFill="1" applyBorder="1" applyAlignment="1">
      <alignment horizontal="center" vertical="top"/>
    </xf>
    <xf numFmtId="2" fontId="24" fillId="0" borderId="7" xfId="0" applyNumberFormat="1" applyFont="1" applyBorder="1" applyAlignment="1">
      <alignment horizontal="center" vertical="top"/>
    </xf>
    <xf numFmtId="178" fontId="24" fillId="0" borderId="7" xfId="0" applyNumberFormat="1" applyFont="1" applyBorder="1" applyAlignment="1">
      <alignment horizontal="center" vertical="top"/>
    </xf>
    <xf numFmtId="0" fontId="6" fillId="0" borderId="0" xfId="0" applyFont="1" applyBorder="1" applyAlignment="1">
      <alignment/>
    </xf>
    <xf numFmtId="2" fontId="24" fillId="0" borderId="0" xfId="0" applyNumberFormat="1" applyFont="1" applyAlignment="1">
      <alignment/>
    </xf>
    <xf numFmtId="178" fontId="24" fillId="0" borderId="0" xfId="0" applyNumberFormat="1" applyFont="1" applyAlignment="1">
      <alignment/>
    </xf>
    <xf numFmtId="0" fontId="24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7" xfId="0" applyNumberFormat="1" applyFont="1" applyFill="1" applyBorder="1" applyAlignment="1" applyProtection="1">
      <alignment horizontal="center"/>
      <protection/>
    </xf>
    <xf numFmtId="2" fontId="6" fillId="0" borderId="7" xfId="0" applyNumberFormat="1" applyFont="1" applyFill="1" applyBorder="1" applyAlignment="1" applyProtection="1">
      <alignment horizontal="center"/>
      <protection/>
    </xf>
    <xf numFmtId="0" fontId="6" fillId="39" borderId="7" xfId="0" applyFont="1" applyFill="1" applyBorder="1" applyAlignment="1">
      <alignment/>
    </xf>
    <xf numFmtId="2" fontId="6" fillId="39" borderId="7" xfId="0" applyNumberFormat="1" applyFont="1" applyFill="1" applyBorder="1" applyAlignment="1">
      <alignment/>
    </xf>
    <xf numFmtId="178" fontId="6" fillId="39" borderId="7" xfId="0" applyNumberFormat="1" applyFont="1" applyFill="1" applyBorder="1" applyAlignment="1">
      <alignment/>
    </xf>
    <xf numFmtId="164" fontId="24" fillId="0" borderId="7" xfId="0" applyNumberFormat="1" applyFont="1" applyBorder="1" applyAlignment="1" applyProtection="1">
      <alignment horizontal="center"/>
      <protection locked="0"/>
    </xf>
    <xf numFmtId="178" fontId="24" fillId="0" borderId="7" xfId="0" applyNumberFormat="1" applyFont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2" fontId="24" fillId="0" borderId="15" xfId="0" applyNumberFormat="1" applyFont="1" applyBorder="1" applyAlignment="1">
      <alignment/>
    </xf>
    <xf numFmtId="178" fontId="24" fillId="0" borderId="15" xfId="0" applyNumberFormat="1" applyFont="1" applyBorder="1" applyAlignment="1">
      <alignment/>
    </xf>
    <xf numFmtId="0" fontId="24" fillId="0" borderId="16" xfId="0" applyFont="1" applyBorder="1" applyAlignment="1">
      <alignment/>
    </xf>
    <xf numFmtId="2" fontId="6" fillId="36" borderId="7" xfId="0" applyNumberFormat="1" applyFont="1" applyFill="1" applyBorder="1" applyAlignment="1">
      <alignment horizontal="center"/>
    </xf>
    <xf numFmtId="178" fontId="6" fillId="36" borderId="7" xfId="0" applyNumberFormat="1" applyFont="1" applyFill="1" applyBorder="1" applyAlignment="1">
      <alignment/>
    </xf>
    <xf numFmtId="2" fontId="26" fillId="35" borderId="7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3" fillId="35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38" borderId="7" xfId="0" applyFont="1" applyFill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6" fillId="38" borderId="18" xfId="0" applyFont="1" applyFill="1" applyBorder="1" applyAlignment="1">
      <alignment horizontal="center" vertical="top" wrapText="1"/>
    </xf>
    <xf numFmtId="0" fontId="6" fillId="38" borderId="19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7" xfId="0" applyFont="1" applyBorder="1" applyAlignment="1" applyProtection="1">
      <alignment horizontal="center"/>
      <protection hidden="1" locked="0"/>
    </xf>
    <xf numFmtId="0" fontId="6" fillId="38" borderId="7" xfId="0" applyFont="1" applyFill="1" applyBorder="1" applyAlignment="1">
      <alignment horizontal="center" wrapText="1"/>
    </xf>
    <xf numFmtId="0" fontId="6" fillId="39" borderId="18" xfId="0" applyFont="1" applyFill="1" applyBorder="1" applyAlignment="1">
      <alignment horizontal="center" vertical="center" wrapText="1"/>
    </xf>
    <xf numFmtId="0" fontId="6" fillId="39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right"/>
    </xf>
    <xf numFmtId="0" fontId="6" fillId="36" borderId="15" xfId="0" applyFont="1" applyFill="1" applyBorder="1" applyAlignment="1">
      <alignment horizontal="right"/>
    </xf>
    <xf numFmtId="0" fontId="6" fillId="36" borderId="16" xfId="0" applyFont="1" applyFill="1" applyBorder="1" applyAlignment="1">
      <alignment horizontal="right"/>
    </xf>
    <xf numFmtId="0" fontId="6" fillId="39" borderId="20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 vertical="center" wrapText="1"/>
    </xf>
    <xf numFmtId="0" fontId="6" fillId="39" borderId="22" xfId="0" applyFont="1" applyFill="1" applyBorder="1" applyAlignment="1">
      <alignment horizontal="center" vertical="center" wrapText="1"/>
    </xf>
    <xf numFmtId="0" fontId="6" fillId="39" borderId="23" xfId="0" applyFont="1" applyFill="1" applyBorder="1" applyAlignment="1">
      <alignment horizontal="center" vertical="center" wrapText="1"/>
    </xf>
    <xf numFmtId="0" fontId="6" fillId="39" borderId="24" xfId="0" applyFont="1" applyFill="1" applyBorder="1" applyAlignment="1">
      <alignment horizontal="center" vertical="center" wrapText="1"/>
    </xf>
    <xf numFmtId="0" fontId="6" fillId="39" borderId="7" xfId="0" applyFont="1" applyFill="1" applyBorder="1" applyAlignment="1">
      <alignment horizontal="center" vertical="center" wrapText="1"/>
    </xf>
  </cellXfs>
  <cellStyles count="85">
    <cellStyle name="Normal" xfId="0"/>
    <cellStyle name="??                          " xfId="15"/>
    <cellStyle name="•W€_G7ATD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eE­ [0]_INQUIRY ¿μ¾÷AßAø " xfId="41"/>
    <cellStyle name="AeE­_INQUIRY ¿μ¾÷AßAø " xfId="42"/>
    <cellStyle name="AÞ¸¶ [0]_INQUIRY ¿?¾÷AßAø " xfId="43"/>
    <cellStyle name="AÞ¸¶_INQUIRY ¿?¾÷AßAø " xfId="44"/>
    <cellStyle name="Bad" xfId="45"/>
    <cellStyle name="Black" xfId="46"/>
    <cellStyle name="Border" xfId="47"/>
    <cellStyle name="C?AØ_¿?¾÷CoE² " xfId="48"/>
    <cellStyle name="C￥AØ_¿μ¾÷CoE² " xfId="49"/>
    <cellStyle name="Calculation" xfId="50"/>
    <cellStyle name="Check Cell" xfId="51"/>
    <cellStyle name="Comma" xfId="52"/>
    <cellStyle name="Comma [0]" xfId="53"/>
    <cellStyle name="Comma0" xfId="54"/>
    <cellStyle name="Currency" xfId="55"/>
    <cellStyle name="Currency [0]" xfId="56"/>
    <cellStyle name="Currency0" xfId="57"/>
    <cellStyle name="Date" xfId="58"/>
    <cellStyle name="Dezimal [0]_laroux" xfId="59"/>
    <cellStyle name="Dezimal_laroux" xfId="60"/>
    <cellStyle name="Euro" xfId="61"/>
    <cellStyle name="Explanatory Text" xfId="62"/>
    <cellStyle name="Fixed" xfId="63"/>
    <cellStyle name="Good" xfId="64"/>
    <cellStyle name="Grey" xfId="65"/>
    <cellStyle name="Heading 1" xfId="66"/>
    <cellStyle name="Heading 2" xfId="67"/>
    <cellStyle name="Heading 3" xfId="68"/>
    <cellStyle name="Heading 4" xfId="69"/>
    <cellStyle name="Input" xfId="70"/>
    <cellStyle name="Input [yellow]" xfId="71"/>
    <cellStyle name="Linked Cell" xfId="72"/>
    <cellStyle name="Milliers [0]_laroux" xfId="73"/>
    <cellStyle name="Milliers_laroux" xfId="74"/>
    <cellStyle name="Neutral" xfId="75"/>
    <cellStyle name="Non défini" xfId="76"/>
    <cellStyle name="Normal - Style1" xfId="77"/>
    <cellStyle name="Note" xfId="78"/>
    <cellStyle name="Output" xfId="79"/>
    <cellStyle name="Percent" xfId="80"/>
    <cellStyle name="Percent [2]" xfId="81"/>
    <cellStyle name="Red" xfId="82"/>
    <cellStyle name="Title" xfId="83"/>
    <cellStyle name="Total" xfId="84"/>
    <cellStyle name="Währung [0]_RESULTS" xfId="85"/>
    <cellStyle name="Währung_RESULTS" xfId="86"/>
    <cellStyle name="Warning Text" xfId="87"/>
    <cellStyle name="똿뗦먛귟 [0.00]_PRODUCT DETAIL Q1" xfId="88"/>
    <cellStyle name="똿뗦먛귟_PRODUCT DETAIL Q1" xfId="89"/>
    <cellStyle name="믅됞 [0.00]_PRODUCT DETAIL Q1" xfId="90"/>
    <cellStyle name="믅됞_PRODUCT DETAIL Q1" xfId="91"/>
    <cellStyle name="백분율_HOBONG" xfId="92"/>
    <cellStyle name="뷭?_BOOKSHIP" xfId="93"/>
    <cellStyle name="콤마 [0]_1202" xfId="94"/>
    <cellStyle name="콤마_1202" xfId="95"/>
    <cellStyle name="통화 [0]_1202" xfId="96"/>
    <cellStyle name="통화_1202" xfId="97"/>
    <cellStyle name="표준_(정보부문)월별인원계획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OEMUSE~1\LOCALS~1\Temp\Lilapar%20khanpar-(SR)19.10.10\29.10.10\My%20Documents\My%20Documents\LLCJ-Repeat%20Tender\New%20ReEsti-%20HSCF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st Page"/>
      <sheetName val="2 nd Page"/>
      <sheetName val="Ab.-LLC.hscf "/>
      <sheetName val="CH-1"/>
      <sheetName val="CH-2"/>
      <sheetName val="CH GEN."/>
      <sheetName val="BH-1"/>
      <sheetName val="BH-2"/>
      <sheetName val="BH-GEN"/>
      <sheetName val="DAM"/>
      <sheetName val="Ujala-1"/>
      <sheetName val="Ujala-2"/>
      <sheetName val="Ujala-GEN"/>
      <sheetName val="KHAKHARIYA"/>
      <sheetName val="LAKHAPADAR"/>
      <sheetName val="CHITAL"/>
      <sheetName val="Annexure 1-2"/>
      <sheetName val="Annexure-3"/>
      <sheetName val="Annexure-4"/>
      <sheetName val="Deta.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1"/>
  <sheetViews>
    <sheetView view="pageBreakPreview" zoomScale="115" zoomScaleSheetLayoutView="115" zoomScalePageLayoutView="0" workbookViewId="0" topLeftCell="A1">
      <selection activeCell="E6" sqref="E6"/>
    </sheetView>
  </sheetViews>
  <sheetFormatPr defaultColWidth="8.8515625" defaultRowHeight="12.75"/>
  <cols>
    <col min="1" max="1" width="2.57421875" style="1" customWidth="1"/>
    <col min="2" max="2" width="87.28125" style="1" customWidth="1"/>
    <col min="3" max="3" width="10.8515625" style="1" customWidth="1"/>
    <col min="4" max="4" width="6.140625" style="1" customWidth="1"/>
    <col min="5" max="5" width="10.8515625" style="1" customWidth="1"/>
    <col min="6" max="14" width="8.8515625" style="1" customWidth="1"/>
    <col min="15" max="15" width="10.8515625" style="1" bestFit="1" customWidth="1"/>
    <col min="16" max="16384" width="8.8515625" style="1" customWidth="1"/>
  </cols>
  <sheetData>
    <row r="1" spans="1:5" ht="24" customHeight="1">
      <c r="A1" s="59" t="s">
        <v>0</v>
      </c>
      <c r="B1" s="59"/>
      <c r="C1" s="59"/>
      <c r="D1" s="59"/>
      <c r="E1" s="59"/>
    </row>
    <row r="2" spans="2:5" ht="17.25" customHeight="1">
      <c r="B2" s="2" t="s">
        <v>1</v>
      </c>
      <c r="C2" s="60" t="s">
        <v>2</v>
      </c>
      <c r="D2" s="60"/>
      <c r="E2" s="60"/>
    </row>
    <row r="3" spans="2:5" ht="15.75">
      <c r="B3" s="2" t="s">
        <v>3</v>
      </c>
      <c r="C3" s="61" t="s">
        <v>4</v>
      </c>
      <c r="D3" s="61"/>
      <c r="E3" s="61"/>
    </row>
    <row r="4" spans="2:4" ht="15.75">
      <c r="B4" s="2" t="s">
        <v>5</v>
      </c>
      <c r="C4" s="3">
        <v>55</v>
      </c>
      <c r="D4" s="4" t="s">
        <v>6</v>
      </c>
    </row>
    <row r="5" spans="2:4" ht="15.75">
      <c r="B5" s="2" t="s">
        <v>7</v>
      </c>
      <c r="C5" s="3">
        <v>30</v>
      </c>
      <c r="D5" s="4" t="s">
        <v>8</v>
      </c>
    </row>
    <row r="6" spans="2:4" ht="15.75">
      <c r="B6" s="2" t="s">
        <v>9</v>
      </c>
      <c r="C6" s="3">
        <v>1</v>
      </c>
      <c r="D6" s="4"/>
    </row>
    <row r="7" spans="2:4" ht="15">
      <c r="B7" s="62" t="s">
        <v>10</v>
      </c>
      <c r="C7" s="5">
        <f>+C4/C6</f>
        <v>55</v>
      </c>
      <c r="D7" s="4" t="s">
        <v>6</v>
      </c>
    </row>
    <row r="8" spans="2:4" ht="18" customHeight="1">
      <c r="B8" s="62"/>
      <c r="C8" s="6">
        <f>C4*3.6</f>
        <v>198</v>
      </c>
      <c r="D8" s="4" t="s">
        <v>11</v>
      </c>
    </row>
    <row r="9" spans="2:4" ht="18.75" customHeight="1">
      <c r="B9" s="62"/>
      <c r="C9" s="4">
        <f>C7/1000</f>
        <v>0.055</v>
      </c>
      <c r="D9" s="4" t="s">
        <v>12</v>
      </c>
    </row>
    <row r="10" spans="2:5" ht="15.75">
      <c r="B10" s="2"/>
      <c r="C10" s="7" t="s">
        <v>13</v>
      </c>
      <c r="D10" s="4"/>
      <c r="E10" s="7" t="s">
        <v>14</v>
      </c>
    </row>
    <row r="11" spans="2:5" ht="15.75">
      <c r="B11" s="2" t="s">
        <v>15</v>
      </c>
      <c r="C11" s="4">
        <v>1450</v>
      </c>
      <c r="E11" s="4">
        <v>2900</v>
      </c>
    </row>
    <row r="12" spans="2:5" ht="15.75">
      <c r="B12" s="58" t="s">
        <v>16</v>
      </c>
      <c r="C12" s="58"/>
      <c r="D12" s="58"/>
      <c r="E12" s="58"/>
    </row>
    <row r="13" spans="2:5" ht="18" customHeight="1">
      <c r="B13" s="2" t="s">
        <v>17</v>
      </c>
      <c r="C13" s="4">
        <v>1</v>
      </c>
      <c r="D13" s="8"/>
      <c r="E13" s="4">
        <v>1</v>
      </c>
    </row>
    <row r="14" spans="2:5" ht="15.75">
      <c r="B14" s="2" t="s">
        <v>18</v>
      </c>
      <c r="C14" s="4">
        <v>1</v>
      </c>
      <c r="D14" s="8"/>
      <c r="E14" s="4">
        <v>1</v>
      </c>
    </row>
    <row r="15" spans="2:5" ht="21.75" customHeight="1">
      <c r="B15" s="2" t="s">
        <v>19</v>
      </c>
      <c r="C15" s="6">
        <f>ROUND(C11*SQRT(C9)/C5^0.75,0)</f>
        <v>27</v>
      </c>
      <c r="D15" s="8"/>
      <c r="E15" s="6">
        <f>ROUND(E11*SQRT(C9)/C5^0.75,0)</f>
        <v>53</v>
      </c>
    </row>
    <row r="16" spans="2:5" ht="15.75">
      <c r="B16" s="9" t="s">
        <v>20</v>
      </c>
      <c r="C16" s="10">
        <v>79</v>
      </c>
      <c r="D16" s="11"/>
      <c r="E16" s="10">
        <f>C16</f>
        <v>79</v>
      </c>
    </row>
    <row r="17" spans="2:5" ht="15.75">
      <c r="B17" s="9" t="s">
        <v>21</v>
      </c>
      <c r="C17" s="12">
        <v>1.3</v>
      </c>
      <c r="D17" s="13"/>
      <c r="E17" s="12">
        <v>0.3</v>
      </c>
    </row>
    <row r="18" spans="2:5" ht="31.5">
      <c r="B18" s="9" t="s">
        <v>22</v>
      </c>
      <c r="C18" s="12">
        <v>5</v>
      </c>
      <c r="E18" s="12">
        <f>C18</f>
        <v>5</v>
      </c>
    </row>
    <row r="19" ht="15.75">
      <c r="B19" s="2" t="s">
        <v>23</v>
      </c>
    </row>
    <row r="20" spans="2:5" ht="15.75">
      <c r="B20" s="2" t="s">
        <v>24</v>
      </c>
      <c r="C20" s="14">
        <f>C16-C17-C18</f>
        <v>72.7</v>
      </c>
      <c r="E20" s="14">
        <f>E16-E17-E18</f>
        <v>73.7</v>
      </c>
    </row>
    <row r="21" spans="2:15" ht="15.75">
      <c r="B21" s="2" t="s">
        <v>25</v>
      </c>
      <c r="C21" s="14">
        <f>C16-C17+C18</f>
        <v>82.7</v>
      </c>
      <c r="E21" s="14">
        <f>E16-E17+E18</f>
        <v>83.7</v>
      </c>
      <c r="O21" s="15"/>
    </row>
    <row r="22" ht="16.5" customHeight="1">
      <c r="B22" s="2" t="s">
        <v>26</v>
      </c>
    </row>
    <row r="23" spans="2:5" ht="13.5" customHeight="1">
      <c r="B23" s="2" t="s">
        <v>27</v>
      </c>
      <c r="C23" s="14">
        <f>C7*C5/102</f>
        <v>16.176470588235293</v>
      </c>
      <c r="E23" s="14">
        <f>C7*C5/102</f>
        <v>16.176470588235293</v>
      </c>
    </row>
    <row r="24" spans="2:5" ht="15.75">
      <c r="B24" s="9" t="s">
        <v>28</v>
      </c>
      <c r="C24" s="16">
        <f>C23/ROUND(C20,0)*100</f>
        <v>22.15954875100725</v>
      </c>
      <c r="E24" s="16">
        <f>E23/ROUND(E20,0)*100</f>
        <v>21.860095389507155</v>
      </c>
    </row>
    <row r="25" spans="2:5" ht="15.75">
      <c r="B25" s="2" t="s">
        <v>29</v>
      </c>
      <c r="C25" s="14">
        <f>1.15*C24</f>
        <v>25.483481063658335</v>
      </c>
      <c r="E25" s="14">
        <f>1.15*E24</f>
        <v>25.139109697933225</v>
      </c>
    </row>
    <row r="26" spans="2:5" ht="15.75">
      <c r="B26" s="9" t="s">
        <v>30</v>
      </c>
      <c r="C26" s="7">
        <v>30</v>
      </c>
      <c r="E26" s="7">
        <v>30</v>
      </c>
    </row>
    <row r="27" spans="2:5" ht="33.75" customHeight="1">
      <c r="B27" s="58" t="s">
        <v>31</v>
      </c>
      <c r="C27" s="58"/>
      <c r="D27" s="58"/>
      <c r="E27" s="58"/>
    </row>
    <row r="28" spans="2:5" ht="25.5" customHeight="1">
      <c r="B28" s="17"/>
      <c r="C28" s="17"/>
      <c r="D28" s="17"/>
      <c r="E28" s="17"/>
    </row>
    <row r="29" ht="19.5" customHeight="1">
      <c r="C29" s="18" t="s">
        <v>32</v>
      </c>
    </row>
    <row r="30" ht="19.5" customHeight="1">
      <c r="C30" s="19" t="s">
        <v>33</v>
      </c>
    </row>
    <row r="31" ht="15">
      <c r="C31" s="19" t="s">
        <v>34</v>
      </c>
    </row>
    <row r="35" ht="0.75" customHeight="1"/>
    <row r="36" ht="15" hidden="1"/>
    <row r="37" ht="15" hidden="1"/>
  </sheetData>
  <sheetProtection/>
  <mergeCells count="6">
    <mergeCell ref="B27:E27"/>
    <mergeCell ref="A1:E1"/>
    <mergeCell ref="C2:E2"/>
    <mergeCell ref="C3:E3"/>
    <mergeCell ref="B7:B9"/>
    <mergeCell ref="B12:E12"/>
  </mergeCells>
  <printOptions gridLines="1" horizontalCentered="1"/>
  <pageMargins left="0.5" right="0" top="2.1" bottom="0" header="0" footer="0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025"/>
  <sheetViews>
    <sheetView tabSelected="1" zoomScalePageLayoutView="0" workbookViewId="0" topLeftCell="A1">
      <selection activeCell="R5" sqref="R5"/>
    </sheetView>
  </sheetViews>
  <sheetFormatPr defaultColWidth="9.140625" defaultRowHeight="12.75"/>
  <cols>
    <col min="1" max="2" width="15.28125" style="0" customWidth="1"/>
    <col min="3" max="3" width="13.140625" style="0" customWidth="1"/>
    <col min="4" max="4" width="14.00390625" style="0" customWidth="1"/>
    <col min="6" max="8" width="9.28125" style="0" bestFit="1" customWidth="1"/>
    <col min="11" max="11" width="9.8515625" style="0" bestFit="1" customWidth="1"/>
    <col min="12" max="12" width="11.28125" style="0" bestFit="1" customWidth="1"/>
    <col min="13" max="14" width="9.28125" style="0" bestFit="1" customWidth="1"/>
    <col min="15" max="15" width="10.8515625" style="0" bestFit="1" customWidth="1"/>
    <col min="16" max="18" width="9.28125" style="0" bestFit="1" customWidth="1"/>
  </cols>
  <sheetData>
    <row r="1" spans="1:17" ht="15.75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20"/>
      <c r="K1" s="20"/>
      <c r="L1" s="20"/>
      <c r="M1" s="20"/>
      <c r="N1" s="20"/>
      <c r="O1" s="20"/>
      <c r="P1" s="20"/>
      <c r="Q1" s="20"/>
    </row>
    <row r="2" spans="1:17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>
      <c r="A3" s="65" t="s">
        <v>36</v>
      </c>
      <c r="B3" s="65"/>
      <c r="C3" s="21">
        <v>21</v>
      </c>
      <c r="D3" s="22" t="s">
        <v>37</v>
      </c>
      <c r="E3" s="20"/>
      <c r="F3" s="20"/>
      <c r="G3" s="20"/>
      <c r="H3" s="20"/>
      <c r="I3" s="20"/>
      <c r="J3" s="20"/>
      <c r="K3" s="63" t="s">
        <v>38</v>
      </c>
      <c r="L3" s="63"/>
      <c r="M3" s="63"/>
      <c r="N3" s="63"/>
      <c r="O3" s="63"/>
      <c r="P3" s="63"/>
      <c r="Q3" s="20"/>
    </row>
    <row r="4" spans="1:17" ht="15.75">
      <c r="A4" s="65" t="s">
        <v>39</v>
      </c>
      <c r="B4" s="65"/>
      <c r="C4" s="23">
        <v>200</v>
      </c>
      <c r="D4" s="22" t="s">
        <v>40</v>
      </c>
      <c r="E4" s="20"/>
      <c r="F4" s="24" t="s">
        <v>41</v>
      </c>
      <c r="G4" s="66" t="s">
        <v>42</v>
      </c>
      <c r="H4" s="66"/>
      <c r="I4" s="25"/>
      <c r="J4" s="20"/>
      <c r="K4" s="64"/>
      <c r="L4" s="64"/>
      <c r="M4" s="64"/>
      <c r="N4" s="64"/>
      <c r="O4" s="64"/>
      <c r="P4" s="64"/>
      <c r="Q4" s="20"/>
    </row>
    <row r="5" spans="1:17" ht="15.75">
      <c r="A5" s="65" t="s">
        <v>43</v>
      </c>
      <c r="B5" s="65"/>
      <c r="C5" s="23">
        <v>2.1</v>
      </c>
      <c r="D5" s="22" t="s">
        <v>44</v>
      </c>
      <c r="E5" s="20"/>
      <c r="F5" s="24" t="s">
        <v>45</v>
      </c>
      <c r="G5" s="66" t="s">
        <v>46</v>
      </c>
      <c r="H5" s="66"/>
      <c r="I5" s="25"/>
      <c r="J5" s="20"/>
      <c r="K5" s="67" t="s">
        <v>47</v>
      </c>
      <c r="L5" s="67" t="s">
        <v>48</v>
      </c>
      <c r="M5" s="67" t="s">
        <v>49</v>
      </c>
      <c r="N5" s="67" t="s">
        <v>50</v>
      </c>
      <c r="O5" s="67" t="s">
        <v>51</v>
      </c>
      <c r="P5" s="67" t="s">
        <v>52</v>
      </c>
      <c r="Q5" s="20"/>
    </row>
    <row r="6" spans="1:17" ht="15.75">
      <c r="A6" s="65" t="s">
        <v>53</v>
      </c>
      <c r="B6" s="65"/>
      <c r="C6" s="23">
        <v>130</v>
      </c>
      <c r="D6" s="24"/>
      <c r="E6" s="20"/>
      <c r="F6" s="26" t="s">
        <v>54</v>
      </c>
      <c r="G6" s="72" t="s">
        <v>55</v>
      </c>
      <c r="H6" s="72"/>
      <c r="I6" s="25"/>
      <c r="J6" s="20"/>
      <c r="K6" s="68"/>
      <c r="L6" s="68"/>
      <c r="M6" s="68"/>
      <c r="N6" s="68"/>
      <c r="O6" s="68"/>
      <c r="P6" s="68"/>
      <c r="Q6" s="20"/>
    </row>
    <row r="7" spans="1:17" ht="15.75">
      <c r="A7" s="27"/>
      <c r="B7" s="27"/>
      <c r="C7" s="28"/>
      <c r="D7" s="29"/>
      <c r="E7" s="20"/>
      <c r="F7" s="20"/>
      <c r="G7" s="20"/>
      <c r="H7" s="20"/>
      <c r="I7" s="20"/>
      <c r="J7" s="20"/>
      <c r="K7" s="69"/>
      <c r="L7" s="69"/>
      <c r="M7" s="69"/>
      <c r="N7" s="69"/>
      <c r="O7" s="69"/>
      <c r="P7" s="69"/>
      <c r="Q7" s="20"/>
    </row>
    <row r="8" spans="1:17" ht="15.75">
      <c r="A8" s="70" t="s">
        <v>56</v>
      </c>
      <c r="B8" s="70" t="s">
        <v>57</v>
      </c>
      <c r="C8" s="70" t="s">
        <v>58</v>
      </c>
      <c r="D8" s="70" t="s">
        <v>59</v>
      </c>
      <c r="E8" s="20"/>
      <c r="F8" s="30" t="s">
        <v>41</v>
      </c>
      <c r="G8" s="30" t="s">
        <v>45</v>
      </c>
      <c r="H8" s="24" t="s">
        <v>54</v>
      </c>
      <c r="I8" s="20"/>
      <c r="J8" s="20"/>
      <c r="K8" s="31">
        <v>300</v>
      </c>
      <c r="L8" s="32">
        <v>0.45</v>
      </c>
      <c r="M8" s="32">
        <v>1.29</v>
      </c>
      <c r="N8" s="32">
        <v>1.43</v>
      </c>
      <c r="O8" s="32">
        <f>(N8-M8)*100/M8</f>
        <v>10.852713178294564</v>
      </c>
      <c r="P8" s="31"/>
      <c r="Q8" s="20"/>
    </row>
    <row r="9" spans="1:17" ht="15.75">
      <c r="A9" s="70"/>
      <c r="B9" s="70"/>
      <c r="C9" s="70"/>
      <c r="D9" s="70"/>
      <c r="E9" s="20"/>
      <c r="F9" s="31">
        <v>80</v>
      </c>
      <c r="G9" s="33">
        <v>1.511</v>
      </c>
      <c r="H9" s="33">
        <v>0.8</v>
      </c>
      <c r="I9" s="20"/>
      <c r="J9" s="20"/>
      <c r="K9" s="31">
        <v>300</v>
      </c>
      <c r="L9" s="32">
        <v>0.9</v>
      </c>
      <c r="M9" s="32">
        <v>4.5249</v>
      </c>
      <c r="N9" s="32">
        <v>5.5171</v>
      </c>
      <c r="O9" s="32">
        <f>(N9-M9)*100/M9</f>
        <v>21.92755641008642</v>
      </c>
      <c r="P9" s="31"/>
      <c r="Q9" s="20"/>
    </row>
    <row r="10" spans="1:17" ht="15.75">
      <c r="A10" s="34">
        <v>0.5</v>
      </c>
      <c r="B10" s="35">
        <f>ROUND(A10*1000000000/($C$4^2*67824),2)</f>
        <v>0.18</v>
      </c>
      <c r="C10" s="36">
        <f>ROUND(((B10/(85*($C$4/4000)^0.63))^1.85185)*1000,4)</f>
        <v>0.3679</v>
      </c>
      <c r="D10" s="36">
        <f>ROUND(4*0.01*1000*B10^2/2/9.81/($C$4/1000),4)</f>
        <v>0.3303</v>
      </c>
      <c r="E10" s="20"/>
      <c r="F10" s="31">
        <v>90</v>
      </c>
      <c r="G10" s="31">
        <v>1.215</v>
      </c>
      <c r="H10" s="33">
        <v>0.9</v>
      </c>
      <c r="I10" s="20"/>
      <c r="J10" s="20"/>
      <c r="K10" s="31">
        <v>300</v>
      </c>
      <c r="L10" s="32">
        <v>1.8</v>
      </c>
      <c r="M10" s="32">
        <v>16.33</v>
      </c>
      <c r="N10" s="32">
        <v>22.685</v>
      </c>
      <c r="O10" s="32">
        <f aca="true" t="shared" si="0" ref="O10:O18">(N10-M10)*100/M10</f>
        <v>38.916105327617885</v>
      </c>
      <c r="P10" s="32">
        <f>O10-O9</f>
        <v>16.988548917531464</v>
      </c>
      <c r="Q10" s="20"/>
    </row>
    <row r="11" spans="1:17" ht="15.75">
      <c r="A11" s="34">
        <v>0.6</v>
      </c>
      <c r="B11" s="35">
        <f>ROUND(A11*1000000000/($C$4^2*67824),2)</f>
        <v>0.22</v>
      </c>
      <c r="C11" s="36">
        <f>ROUND(((B11/(85*($C$4/4000)^0.63))^1.85185)*1000,4)</f>
        <v>0.5335</v>
      </c>
      <c r="D11" s="36">
        <f>ROUND(4*0.01*1000*B11^2/2/9.81/($C$4/1000),4)</f>
        <v>0.4934</v>
      </c>
      <c r="E11" s="20"/>
      <c r="F11" s="31">
        <v>100</v>
      </c>
      <c r="G11" s="33">
        <v>1</v>
      </c>
      <c r="H11" s="33">
        <v>1</v>
      </c>
      <c r="I11" s="20"/>
      <c r="J11" s="20"/>
      <c r="K11" s="31">
        <v>100</v>
      </c>
      <c r="L11" s="32">
        <v>0.8846</v>
      </c>
      <c r="M11" s="32">
        <v>15.75</v>
      </c>
      <c r="N11" s="32">
        <v>15.95</v>
      </c>
      <c r="O11" s="32">
        <f t="shared" si="0"/>
        <v>1.2698412698412653</v>
      </c>
      <c r="P11" s="32"/>
      <c r="Q11" s="20"/>
    </row>
    <row r="12" spans="1:17" ht="15.75">
      <c r="A12" s="34">
        <v>0.7</v>
      </c>
      <c r="B12" s="35">
        <f>ROUND(A12*1000000000/($C$4^2*67824),2)</f>
        <v>0.26</v>
      </c>
      <c r="C12" s="36">
        <f>ROUND(((B12/(85*($C$4/4000)^0.63))^1.85185)*1000,4)</f>
        <v>0.7269</v>
      </c>
      <c r="D12" s="36">
        <f>ROUND(4*0.01*1000*B12^2/2/9.81/($C$4/1000),4)</f>
        <v>0.6891</v>
      </c>
      <c r="E12" s="20"/>
      <c r="F12" s="31">
        <v>110</v>
      </c>
      <c r="G12" s="31">
        <v>0.838</v>
      </c>
      <c r="H12" s="33">
        <v>1.1</v>
      </c>
      <c r="I12" s="20"/>
      <c r="J12" s="20"/>
      <c r="K12" s="31">
        <v>100</v>
      </c>
      <c r="L12" s="32">
        <v>1.9167</v>
      </c>
      <c r="M12" s="32">
        <v>65.96</v>
      </c>
      <c r="N12" s="32">
        <v>74.89</v>
      </c>
      <c r="O12" s="32">
        <f t="shared" si="0"/>
        <v>13.538508186779879</v>
      </c>
      <c r="P12" s="32">
        <f>O12-O11</f>
        <v>12.268666916938614</v>
      </c>
      <c r="Q12" s="20"/>
    </row>
    <row r="13" spans="1:17" ht="15.75">
      <c r="A13" s="34">
        <v>0.8</v>
      </c>
      <c r="B13" s="35">
        <f aca="true" t="shared" si="1" ref="B13:B76">ROUND(A13*1000000000/($C$4^2*67824),2)</f>
        <v>0.29</v>
      </c>
      <c r="C13" s="36">
        <f aca="true" t="shared" si="2" ref="C13:C76">ROUND(((B13/(85*($C$4/4000)^0.63))^1.85185)*1000,4)</f>
        <v>0.8898</v>
      </c>
      <c r="D13" s="36">
        <f aca="true" t="shared" si="3" ref="D13:D76">ROUND(4*0.01*1000*B13^2/2/9.81/($C$4/1000),4)</f>
        <v>0.8573</v>
      </c>
      <c r="E13" s="20"/>
      <c r="F13" s="31">
        <v>120</v>
      </c>
      <c r="G13" s="31">
        <v>0.713</v>
      </c>
      <c r="H13" s="33">
        <v>1.2</v>
      </c>
      <c r="I13" s="20"/>
      <c r="J13" s="20"/>
      <c r="K13" s="31">
        <v>200</v>
      </c>
      <c r="L13" s="32">
        <v>0.92</v>
      </c>
      <c r="M13" s="32">
        <v>7.57</v>
      </c>
      <c r="N13" s="32">
        <v>8.65</v>
      </c>
      <c r="O13" s="32">
        <f t="shared" si="0"/>
        <v>14.266842800528401</v>
      </c>
      <c r="P13" s="32"/>
      <c r="Q13" s="20"/>
    </row>
    <row r="14" spans="1:17" ht="15.75">
      <c r="A14" s="34">
        <v>0.9</v>
      </c>
      <c r="B14" s="35">
        <f t="shared" si="1"/>
        <v>0.33</v>
      </c>
      <c r="C14" s="36">
        <f t="shared" si="2"/>
        <v>1.1304</v>
      </c>
      <c r="D14" s="36">
        <f t="shared" si="3"/>
        <v>1.1101</v>
      </c>
      <c r="E14" s="20"/>
      <c r="F14" s="31">
        <v>130</v>
      </c>
      <c r="G14" s="31">
        <v>0.615</v>
      </c>
      <c r="H14" s="33">
        <v>1.3</v>
      </c>
      <c r="I14" s="20"/>
      <c r="J14" s="20"/>
      <c r="K14" s="31">
        <v>200</v>
      </c>
      <c r="L14" s="32">
        <v>1.8</v>
      </c>
      <c r="M14" s="32">
        <v>26.32</v>
      </c>
      <c r="N14" s="32">
        <v>33.25</v>
      </c>
      <c r="O14" s="32">
        <f t="shared" si="0"/>
        <v>26.329787234042552</v>
      </c>
      <c r="P14" s="32">
        <f>O14-O13</f>
        <v>12.06294443351415</v>
      </c>
      <c r="Q14" s="20"/>
    </row>
    <row r="15" spans="1:17" ht="15.75">
      <c r="A15" s="34">
        <v>1</v>
      </c>
      <c r="B15" s="35">
        <f t="shared" si="1"/>
        <v>0.37</v>
      </c>
      <c r="C15" s="36">
        <f t="shared" si="2"/>
        <v>1.3972</v>
      </c>
      <c r="D15" s="36">
        <f t="shared" si="3"/>
        <v>1.3955</v>
      </c>
      <c r="E15" s="20"/>
      <c r="F15" s="31">
        <v>140</v>
      </c>
      <c r="G15" s="31">
        <v>0.536</v>
      </c>
      <c r="H15" s="33">
        <v>1.4</v>
      </c>
      <c r="I15" s="20"/>
      <c r="J15" s="20"/>
      <c r="K15" s="31">
        <v>400</v>
      </c>
      <c r="L15" s="32">
        <v>0.9</v>
      </c>
      <c r="M15" s="32">
        <v>3.24</v>
      </c>
      <c r="N15" s="32">
        <v>4.15</v>
      </c>
      <c r="O15" s="32">
        <f t="shared" si="0"/>
        <v>28.08641975308642</v>
      </c>
      <c r="P15" s="32"/>
      <c r="Q15" s="20"/>
    </row>
    <row r="16" spans="1:17" ht="15.75">
      <c r="A16" s="34">
        <v>1.1</v>
      </c>
      <c r="B16" s="35">
        <f t="shared" si="1"/>
        <v>0.41</v>
      </c>
      <c r="C16" s="36">
        <f t="shared" si="2"/>
        <v>1.6897</v>
      </c>
      <c r="D16" s="36">
        <f t="shared" si="3"/>
        <v>1.7136</v>
      </c>
      <c r="E16" s="20"/>
      <c r="F16" s="31">
        <v>150</v>
      </c>
      <c r="G16" s="31">
        <v>0.472</v>
      </c>
      <c r="H16" s="33">
        <v>1.5</v>
      </c>
      <c r="I16" s="20"/>
      <c r="J16" s="20"/>
      <c r="K16" s="31">
        <v>400</v>
      </c>
      <c r="L16" s="32">
        <v>1.87</v>
      </c>
      <c r="M16" s="32">
        <v>12.62</v>
      </c>
      <c r="N16" s="32">
        <v>17.83</v>
      </c>
      <c r="O16" s="32">
        <f t="shared" si="0"/>
        <v>41.283676703645</v>
      </c>
      <c r="P16" s="32">
        <f>O16-O15</f>
        <v>13.197256950558579</v>
      </c>
      <c r="Q16" s="20"/>
    </row>
    <row r="17" spans="1:17" ht="15.75">
      <c r="A17" s="34">
        <v>1.2</v>
      </c>
      <c r="B17" s="35">
        <f t="shared" si="1"/>
        <v>0.44</v>
      </c>
      <c r="C17" s="36">
        <f t="shared" si="2"/>
        <v>1.9258</v>
      </c>
      <c r="D17" s="36">
        <f t="shared" si="3"/>
        <v>1.9735</v>
      </c>
      <c r="E17" s="20"/>
      <c r="F17" s="20"/>
      <c r="G17" s="20"/>
      <c r="H17" s="20"/>
      <c r="I17" s="20"/>
      <c r="J17" s="20"/>
      <c r="K17" s="31">
        <v>500</v>
      </c>
      <c r="L17" s="32">
        <v>0.9</v>
      </c>
      <c r="M17" s="32">
        <v>2.5</v>
      </c>
      <c r="N17" s="32">
        <v>3.31</v>
      </c>
      <c r="O17" s="32">
        <f t="shared" si="0"/>
        <v>32.4</v>
      </c>
      <c r="P17" s="32"/>
      <c r="Q17" s="20"/>
    </row>
    <row r="18" spans="1:17" ht="15.75">
      <c r="A18" s="34">
        <v>1.3</v>
      </c>
      <c r="B18" s="35">
        <f t="shared" si="1"/>
        <v>0.48</v>
      </c>
      <c r="C18" s="36">
        <f t="shared" si="2"/>
        <v>2.2624</v>
      </c>
      <c r="D18" s="36">
        <f t="shared" si="3"/>
        <v>2.3486</v>
      </c>
      <c r="E18" s="20"/>
      <c r="F18" s="73" t="s">
        <v>60</v>
      </c>
      <c r="G18" s="73"/>
      <c r="H18" s="37"/>
      <c r="I18" s="37"/>
      <c r="J18" s="37"/>
      <c r="K18" s="31">
        <v>500</v>
      </c>
      <c r="L18" s="32">
        <v>1.8</v>
      </c>
      <c r="M18" s="32">
        <v>9.02</v>
      </c>
      <c r="N18" s="32">
        <v>13.27</v>
      </c>
      <c r="O18" s="32">
        <f t="shared" si="0"/>
        <v>47.11751662971175</v>
      </c>
      <c r="P18" s="32">
        <f>O18-O17</f>
        <v>14.717516629711753</v>
      </c>
      <c r="Q18" s="20"/>
    </row>
    <row r="19" spans="1:17" ht="15.75">
      <c r="A19" s="34">
        <v>1.4</v>
      </c>
      <c r="B19" s="35">
        <f t="shared" si="1"/>
        <v>0.52</v>
      </c>
      <c r="C19" s="36">
        <f t="shared" si="2"/>
        <v>2.6239</v>
      </c>
      <c r="D19" s="36">
        <f t="shared" si="3"/>
        <v>2.7564</v>
      </c>
      <c r="E19" s="20"/>
      <c r="F19" s="73"/>
      <c r="G19" s="73"/>
      <c r="H19" s="20"/>
      <c r="I19" s="20"/>
      <c r="J19" s="20"/>
      <c r="K19" s="20"/>
      <c r="L19" s="20"/>
      <c r="M19" s="20"/>
      <c r="N19" s="38"/>
      <c r="O19" s="39"/>
      <c r="P19" s="39"/>
      <c r="Q19" s="20"/>
    </row>
    <row r="20" spans="1:17" ht="15.75">
      <c r="A20" s="34">
        <v>1.5</v>
      </c>
      <c r="B20" s="35">
        <f t="shared" si="1"/>
        <v>0.55</v>
      </c>
      <c r="C20" s="36">
        <f t="shared" si="2"/>
        <v>2.9111</v>
      </c>
      <c r="D20" s="36">
        <f t="shared" si="3"/>
        <v>3.0836</v>
      </c>
      <c r="E20" s="20"/>
      <c r="F20" s="73"/>
      <c r="G20" s="73"/>
      <c r="H20" s="20"/>
      <c r="I20" s="20"/>
      <c r="J20" s="20"/>
      <c r="K20" s="20"/>
      <c r="L20" s="20"/>
      <c r="M20" s="20"/>
      <c r="N20" s="38"/>
      <c r="O20" s="39"/>
      <c r="P20" s="39"/>
      <c r="Q20" s="20"/>
    </row>
    <row r="21" spans="1:17" ht="15.75">
      <c r="A21" s="34">
        <v>1.6</v>
      </c>
      <c r="B21" s="35">
        <f t="shared" si="1"/>
        <v>0.59</v>
      </c>
      <c r="C21" s="36">
        <f t="shared" si="2"/>
        <v>3.3153</v>
      </c>
      <c r="D21" s="36">
        <f t="shared" si="3"/>
        <v>3.5484</v>
      </c>
      <c r="E21" s="20"/>
      <c r="F21" s="30" t="s">
        <v>61</v>
      </c>
      <c r="G21" s="40">
        <v>100</v>
      </c>
      <c r="H21" s="20"/>
      <c r="I21" s="20"/>
      <c r="J21" s="20"/>
      <c r="K21" s="67" t="s">
        <v>62</v>
      </c>
      <c r="L21" s="67" t="s">
        <v>56</v>
      </c>
      <c r="M21" s="67" t="s">
        <v>63</v>
      </c>
      <c r="N21" s="67" t="s">
        <v>45</v>
      </c>
      <c r="O21" s="67" t="s">
        <v>64</v>
      </c>
      <c r="P21" s="67" t="s">
        <v>65</v>
      </c>
      <c r="Q21" s="67" t="s">
        <v>66</v>
      </c>
    </row>
    <row r="22" spans="1:17" ht="15.75">
      <c r="A22" s="34">
        <v>1.7</v>
      </c>
      <c r="B22" s="35">
        <f t="shared" si="1"/>
        <v>0.63</v>
      </c>
      <c r="C22" s="36">
        <f t="shared" si="2"/>
        <v>3.7435</v>
      </c>
      <c r="D22" s="36">
        <f t="shared" si="3"/>
        <v>4.0459</v>
      </c>
      <c r="E22" s="20"/>
      <c r="F22" s="30" t="s">
        <v>67</v>
      </c>
      <c r="G22" s="40">
        <v>120</v>
      </c>
      <c r="H22" s="20"/>
      <c r="I22" s="20"/>
      <c r="J22" s="20"/>
      <c r="K22" s="69"/>
      <c r="L22" s="69"/>
      <c r="M22" s="69"/>
      <c r="N22" s="69"/>
      <c r="O22" s="69"/>
      <c r="P22" s="69"/>
      <c r="Q22" s="69"/>
    </row>
    <row r="23" spans="1:17" ht="15.75">
      <c r="A23" s="34">
        <v>1.8</v>
      </c>
      <c r="B23" s="35">
        <f t="shared" si="1"/>
        <v>0.66</v>
      </c>
      <c r="C23" s="36">
        <f t="shared" si="2"/>
        <v>4.0803</v>
      </c>
      <c r="D23" s="36">
        <f t="shared" si="3"/>
        <v>4.4404</v>
      </c>
      <c r="E23" s="20"/>
      <c r="F23" s="30" t="s">
        <v>68</v>
      </c>
      <c r="G23" s="40">
        <v>130</v>
      </c>
      <c r="H23" s="20"/>
      <c r="I23" s="20"/>
      <c r="J23" s="20"/>
      <c r="K23" s="41">
        <f>C4</f>
        <v>200</v>
      </c>
      <c r="L23" s="42">
        <f>C5</f>
        <v>2.1</v>
      </c>
      <c r="M23" s="41">
        <f>VLOOKUP(C5,A10:C1025,3)</f>
        <v>5.4284</v>
      </c>
      <c r="N23" s="41">
        <f>VLOOKUP(C6,F9:G16,2)</f>
        <v>0.615</v>
      </c>
      <c r="O23" s="43">
        <f>C3</f>
        <v>21</v>
      </c>
      <c r="P23" s="44">
        <f>ROUND(M23*N23,2)</f>
        <v>3.34</v>
      </c>
      <c r="Q23" s="44">
        <f>ROUND(O23*P23,2)</f>
        <v>70.14</v>
      </c>
    </row>
    <row r="24" spans="1:17" ht="15.75">
      <c r="A24" s="34">
        <v>1.9</v>
      </c>
      <c r="B24" s="35">
        <f t="shared" si="1"/>
        <v>0.7</v>
      </c>
      <c r="C24" s="36">
        <f t="shared" si="2"/>
        <v>4.5501</v>
      </c>
      <c r="D24" s="36">
        <f t="shared" si="3"/>
        <v>4.9949</v>
      </c>
      <c r="E24" s="20"/>
      <c r="F24" s="30" t="s">
        <v>69</v>
      </c>
      <c r="G24" s="40">
        <v>140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8" ht="15.75">
      <c r="A25" s="34">
        <v>2</v>
      </c>
      <c r="B25" s="35">
        <f t="shared" si="1"/>
        <v>0.74</v>
      </c>
      <c r="C25" s="36">
        <f t="shared" si="2"/>
        <v>5.0432</v>
      </c>
      <c r="D25" s="36">
        <f t="shared" si="3"/>
        <v>5.5821</v>
      </c>
      <c r="E25" s="20"/>
      <c r="F25" s="30" t="s">
        <v>69</v>
      </c>
      <c r="G25" s="40">
        <v>150</v>
      </c>
      <c r="H25" s="20"/>
      <c r="I25" s="79" t="s">
        <v>70</v>
      </c>
      <c r="J25" s="80"/>
      <c r="K25" s="85" t="s">
        <v>71</v>
      </c>
      <c r="L25" s="45"/>
      <c r="M25" s="85" t="s">
        <v>72</v>
      </c>
      <c r="N25" s="46"/>
      <c r="O25" s="85" t="s">
        <v>73</v>
      </c>
      <c r="P25" s="47"/>
      <c r="Q25" s="74" t="s">
        <v>74</v>
      </c>
      <c r="R25" s="74" t="s">
        <v>75</v>
      </c>
    </row>
    <row r="26" spans="1:18" ht="15.75">
      <c r="A26" s="34">
        <v>2.1</v>
      </c>
      <c r="B26" s="35">
        <f t="shared" si="1"/>
        <v>0.77</v>
      </c>
      <c r="C26" s="36">
        <f t="shared" si="2"/>
        <v>5.4284</v>
      </c>
      <c r="D26" s="36">
        <f t="shared" si="3"/>
        <v>6.0438</v>
      </c>
      <c r="E26" s="20"/>
      <c r="F26" s="20"/>
      <c r="G26" s="20"/>
      <c r="H26" s="20"/>
      <c r="I26" s="81"/>
      <c r="J26" s="82"/>
      <c r="K26" s="85"/>
      <c r="L26" s="45"/>
      <c r="M26" s="85"/>
      <c r="N26" s="46"/>
      <c r="O26" s="85"/>
      <c r="P26" s="47"/>
      <c r="Q26" s="75"/>
      <c r="R26" s="75"/>
    </row>
    <row r="27" spans="1:18" ht="15.75">
      <c r="A27" s="34">
        <v>2.2</v>
      </c>
      <c r="B27" s="35">
        <f t="shared" si="1"/>
        <v>0.81</v>
      </c>
      <c r="C27" s="36">
        <f t="shared" si="2"/>
        <v>5.9621</v>
      </c>
      <c r="D27" s="36">
        <f t="shared" si="3"/>
        <v>6.6881</v>
      </c>
      <c r="E27" s="20"/>
      <c r="F27" s="20"/>
      <c r="G27" s="20"/>
      <c r="H27" s="20"/>
      <c r="I27" s="83"/>
      <c r="J27" s="84"/>
      <c r="K27" s="48">
        <v>48</v>
      </c>
      <c r="L27" s="31" t="s">
        <v>76</v>
      </c>
      <c r="M27" s="48">
        <v>14.6</v>
      </c>
      <c r="N27" s="32" t="s">
        <v>77</v>
      </c>
      <c r="O27" s="49">
        <f>K27-M27</f>
        <v>33.4</v>
      </c>
      <c r="P27" s="49" t="s">
        <v>78</v>
      </c>
      <c r="Q27" s="32">
        <f>(Q23*1.1)</f>
        <v>77.15400000000001</v>
      </c>
      <c r="R27" s="32">
        <v>3</v>
      </c>
    </row>
    <row r="28" spans="1:17" ht="15.75">
      <c r="A28" s="34">
        <v>2.3</v>
      </c>
      <c r="B28" s="35">
        <f t="shared" si="1"/>
        <v>0.85</v>
      </c>
      <c r="C28" s="36">
        <f t="shared" si="2"/>
        <v>6.5188</v>
      </c>
      <c r="D28" s="36">
        <f t="shared" si="3"/>
        <v>7.3649</v>
      </c>
      <c r="E28" s="20"/>
      <c r="F28" s="20" t="s">
        <v>79</v>
      </c>
      <c r="G28" s="20"/>
      <c r="H28" s="20"/>
      <c r="I28" s="50"/>
      <c r="J28" s="51"/>
      <c r="K28" s="51"/>
      <c r="L28" s="51"/>
      <c r="M28" s="51"/>
      <c r="N28" s="52"/>
      <c r="O28" s="53"/>
      <c r="P28" s="53"/>
      <c r="Q28" s="54"/>
    </row>
    <row r="29" spans="1:17" ht="15.75">
      <c r="A29" s="34">
        <v>2.4</v>
      </c>
      <c r="B29" s="35">
        <f t="shared" si="1"/>
        <v>0.88</v>
      </c>
      <c r="C29" s="36">
        <f t="shared" si="2"/>
        <v>6.9512</v>
      </c>
      <c r="D29" s="36">
        <f t="shared" si="3"/>
        <v>7.894</v>
      </c>
      <c r="E29" s="20"/>
      <c r="F29" s="20" t="s">
        <v>80</v>
      </c>
      <c r="G29" s="20"/>
      <c r="H29" s="20"/>
      <c r="I29" s="76" t="s">
        <v>81</v>
      </c>
      <c r="J29" s="77"/>
      <c r="K29" s="77"/>
      <c r="L29" s="77"/>
      <c r="M29" s="78"/>
      <c r="N29" s="55" t="s">
        <v>77</v>
      </c>
      <c r="O29" s="55">
        <f>O27+Q27+R27</f>
        <v>113.554</v>
      </c>
      <c r="P29" s="56" t="s">
        <v>82</v>
      </c>
      <c r="Q29" s="40"/>
    </row>
    <row r="30" spans="1:17" ht="15.75">
      <c r="A30" s="34">
        <v>2.5</v>
      </c>
      <c r="B30" s="35">
        <f t="shared" si="1"/>
        <v>0.92</v>
      </c>
      <c r="C30" s="36">
        <f t="shared" si="2"/>
        <v>7.5477</v>
      </c>
      <c r="D30" s="36">
        <f t="shared" si="3"/>
        <v>8.6279</v>
      </c>
      <c r="E30" s="20"/>
      <c r="F30" s="20"/>
      <c r="G30" s="20"/>
      <c r="H30" s="20"/>
      <c r="I30" s="76" t="s">
        <v>83</v>
      </c>
      <c r="J30" s="77"/>
      <c r="K30" s="77"/>
      <c r="L30" s="77"/>
      <c r="M30" s="78"/>
      <c r="N30" s="55" t="s">
        <v>77</v>
      </c>
      <c r="O30" s="55">
        <f>CEILING(O29,5)</f>
        <v>115</v>
      </c>
      <c r="P30" s="56" t="s">
        <v>82</v>
      </c>
      <c r="Q30" s="20"/>
    </row>
    <row r="31" spans="1:17" ht="15.75">
      <c r="A31" s="34">
        <v>2.6</v>
      </c>
      <c r="B31" s="35">
        <f t="shared" si="1"/>
        <v>0.96</v>
      </c>
      <c r="C31" s="36">
        <f t="shared" si="2"/>
        <v>8.1666</v>
      </c>
      <c r="D31" s="36">
        <f t="shared" si="3"/>
        <v>9.3945</v>
      </c>
      <c r="E31" s="20"/>
      <c r="F31" s="20"/>
      <c r="G31" s="20"/>
      <c r="H31" s="20"/>
      <c r="I31" s="20"/>
      <c r="J31" s="20"/>
      <c r="K31" s="20"/>
      <c r="L31" s="20"/>
      <c r="M31" s="20"/>
      <c r="N31" s="38"/>
      <c r="O31" s="39"/>
      <c r="P31" s="39"/>
      <c r="Q31" s="20"/>
    </row>
    <row r="32" spans="1:17" ht="15.75">
      <c r="A32" s="34">
        <v>2.7</v>
      </c>
      <c r="B32" s="35">
        <f t="shared" si="1"/>
        <v>1</v>
      </c>
      <c r="C32" s="36">
        <f t="shared" si="2"/>
        <v>8.8079</v>
      </c>
      <c r="D32" s="36">
        <f t="shared" si="3"/>
        <v>10.1937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ht="15.75">
      <c r="A33" s="34">
        <v>2.8</v>
      </c>
      <c r="B33" s="35">
        <f t="shared" si="1"/>
        <v>1.03</v>
      </c>
      <c r="C33" s="36">
        <f t="shared" si="2"/>
        <v>9.3035</v>
      </c>
      <c r="D33" s="36">
        <f t="shared" si="3"/>
        <v>10.8145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15.75">
      <c r="A34" s="34">
        <v>2.9</v>
      </c>
      <c r="B34" s="35">
        <f t="shared" si="1"/>
        <v>1.07</v>
      </c>
      <c r="C34" s="36">
        <f t="shared" si="2"/>
        <v>9.9836</v>
      </c>
      <c r="D34" s="36">
        <f t="shared" si="3"/>
        <v>11.6707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15.75">
      <c r="A35" s="34">
        <v>3</v>
      </c>
      <c r="B35" s="35">
        <f t="shared" si="1"/>
        <v>1.11</v>
      </c>
      <c r="C35" s="36">
        <f t="shared" si="2"/>
        <v>10.6857</v>
      </c>
      <c r="D35" s="36">
        <f t="shared" si="3"/>
        <v>12.5596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15.75">
      <c r="A36" s="34">
        <v>3.1</v>
      </c>
      <c r="B36" s="35">
        <f t="shared" si="1"/>
        <v>1.14</v>
      </c>
      <c r="C36" s="36">
        <f t="shared" si="2"/>
        <v>11.2267</v>
      </c>
      <c r="D36" s="36">
        <f t="shared" si="3"/>
        <v>13.2477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5.75">
      <c r="A37" s="34">
        <v>3.2</v>
      </c>
      <c r="B37" s="35">
        <f t="shared" si="1"/>
        <v>1.18</v>
      </c>
      <c r="C37" s="36">
        <f t="shared" si="2"/>
        <v>11.967</v>
      </c>
      <c r="D37" s="36">
        <f t="shared" si="3"/>
        <v>14.1937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5.75">
      <c r="A38" s="34">
        <v>3.3</v>
      </c>
      <c r="B38" s="35">
        <f t="shared" si="1"/>
        <v>1.22</v>
      </c>
      <c r="C38" s="36">
        <f t="shared" si="2"/>
        <v>12.7291</v>
      </c>
      <c r="D38" s="36">
        <f t="shared" si="3"/>
        <v>15.1723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15.75">
      <c r="A39" s="34">
        <v>3.4</v>
      </c>
      <c r="B39" s="35">
        <f t="shared" si="1"/>
        <v>1.25</v>
      </c>
      <c r="C39" s="36">
        <f t="shared" si="2"/>
        <v>13.3148</v>
      </c>
      <c r="D39" s="36">
        <f t="shared" si="3"/>
        <v>15.9276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ht="15.75">
      <c r="A40" s="34">
        <v>3.5</v>
      </c>
      <c r="B40" s="35">
        <f t="shared" si="1"/>
        <v>1.29</v>
      </c>
      <c r="C40" s="36">
        <f t="shared" si="2"/>
        <v>14.1146</v>
      </c>
      <c r="D40" s="36">
        <f t="shared" si="3"/>
        <v>16.9633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ht="15.75">
      <c r="A41" s="34">
        <v>3.6</v>
      </c>
      <c r="B41" s="35">
        <f t="shared" si="1"/>
        <v>1.33</v>
      </c>
      <c r="C41" s="36">
        <f t="shared" si="2"/>
        <v>14.9357</v>
      </c>
      <c r="D41" s="36">
        <f t="shared" si="3"/>
        <v>18.0316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ht="15.75">
      <c r="A42" s="34">
        <v>3.7</v>
      </c>
      <c r="B42" s="35">
        <f t="shared" si="1"/>
        <v>1.36</v>
      </c>
      <c r="C42" s="36">
        <f t="shared" si="2"/>
        <v>15.5656</v>
      </c>
      <c r="D42" s="36">
        <f t="shared" si="3"/>
        <v>18.8542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ht="15.75">
      <c r="A43" s="34">
        <v>3.8</v>
      </c>
      <c r="B43" s="35">
        <f t="shared" si="1"/>
        <v>1.4</v>
      </c>
      <c r="C43" s="36">
        <f t="shared" si="2"/>
        <v>16.424</v>
      </c>
      <c r="D43" s="36">
        <f t="shared" si="3"/>
        <v>19.9796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ht="15.75">
      <c r="A44" s="34">
        <v>3.9</v>
      </c>
      <c r="B44" s="35">
        <f t="shared" si="1"/>
        <v>1.44</v>
      </c>
      <c r="C44" s="36">
        <f t="shared" si="2"/>
        <v>17.3036</v>
      </c>
      <c r="D44" s="36">
        <f t="shared" si="3"/>
        <v>21.1376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ht="15.75">
      <c r="A45" s="34">
        <v>4</v>
      </c>
      <c r="B45" s="35">
        <f t="shared" si="1"/>
        <v>1.47</v>
      </c>
      <c r="C45" s="36">
        <f t="shared" si="2"/>
        <v>17.9771</v>
      </c>
      <c r="D45" s="36">
        <f t="shared" si="3"/>
        <v>22.0275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ht="15.75">
      <c r="A46" s="34">
        <v>4.1</v>
      </c>
      <c r="B46" s="35">
        <f t="shared" si="1"/>
        <v>1.51</v>
      </c>
      <c r="C46" s="36">
        <f t="shared" si="2"/>
        <v>18.8934</v>
      </c>
      <c r="D46" s="36">
        <f t="shared" si="3"/>
        <v>23.2426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ht="15.75">
      <c r="A47" s="34">
        <v>4.2</v>
      </c>
      <c r="B47" s="35">
        <f t="shared" si="1"/>
        <v>1.55</v>
      </c>
      <c r="C47" s="36">
        <f t="shared" si="2"/>
        <v>19.8307</v>
      </c>
      <c r="D47" s="36">
        <f t="shared" si="3"/>
        <v>24.4903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ht="15.75">
      <c r="A48" s="34">
        <v>4.3</v>
      </c>
      <c r="B48" s="35">
        <f t="shared" si="1"/>
        <v>1.58</v>
      </c>
      <c r="C48" s="36">
        <f t="shared" si="2"/>
        <v>20.5473</v>
      </c>
      <c r="D48" s="36">
        <f t="shared" si="3"/>
        <v>25.4475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ht="15.75">
      <c r="A49" s="34">
        <v>4.4</v>
      </c>
      <c r="B49" s="35">
        <f t="shared" si="1"/>
        <v>1.62</v>
      </c>
      <c r="C49" s="36">
        <f t="shared" si="2"/>
        <v>21.521</v>
      </c>
      <c r="D49" s="36">
        <f t="shared" si="3"/>
        <v>26.7523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ht="15.75">
      <c r="A50" s="34">
        <v>4.5</v>
      </c>
      <c r="B50" s="35">
        <f t="shared" si="1"/>
        <v>1.66</v>
      </c>
      <c r="C50" s="36">
        <f t="shared" si="2"/>
        <v>22.5154</v>
      </c>
      <c r="D50" s="36">
        <f t="shared" si="3"/>
        <v>28.0897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ht="15.75">
      <c r="A51" s="34">
        <v>4.6</v>
      </c>
      <c r="B51" s="35">
        <f t="shared" si="1"/>
        <v>1.7</v>
      </c>
      <c r="C51" s="36">
        <f t="shared" si="2"/>
        <v>23.5304</v>
      </c>
      <c r="D51" s="36">
        <f t="shared" si="3"/>
        <v>29.4597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ht="15.75">
      <c r="A52" s="34">
        <v>4.7</v>
      </c>
      <c r="B52" s="35">
        <f t="shared" si="1"/>
        <v>1.73</v>
      </c>
      <c r="C52" s="36">
        <f t="shared" si="2"/>
        <v>24.3051</v>
      </c>
      <c r="D52" s="36">
        <f t="shared" si="3"/>
        <v>30.5087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ht="15.75">
      <c r="A53" s="34">
        <v>4.8</v>
      </c>
      <c r="B53" s="35">
        <f t="shared" si="1"/>
        <v>1.77</v>
      </c>
      <c r="C53" s="36">
        <f t="shared" si="2"/>
        <v>25.3561</v>
      </c>
      <c r="D53" s="36">
        <f t="shared" si="3"/>
        <v>31.9358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ht="15.75">
      <c r="A54" s="34">
        <v>4.9</v>
      </c>
      <c r="B54" s="35">
        <f t="shared" si="1"/>
        <v>1.81</v>
      </c>
      <c r="C54" s="36">
        <f t="shared" si="2"/>
        <v>26.4274</v>
      </c>
      <c r="D54" s="36">
        <f t="shared" si="3"/>
        <v>33.3955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ht="15.75">
      <c r="A55" s="34">
        <v>5</v>
      </c>
      <c r="B55" s="35">
        <f t="shared" si="1"/>
        <v>1.84</v>
      </c>
      <c r="C55" s="36">
        <f t="shared" si="2"/>
        <v>27.2443</v>
      </c>
      <c r="D55" s="36">
        <f t="shared" si="3"/>
        <v>34.5117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1:17" ht="15.75">
      <c r="A56" s="34">
        <v>5.1</v>
      </c>
      <c r="B56" s="35">
        <f t="shared" si="1"/>
        <v>1.88</v>
      </c>
      <c r="C56" s="36">
        <f t="shared" si="2"/>
        <v>28.3512</v>
      </c>
      <c r="D56" s="36">
        <f t="shared" si="3"/>
        <v>36.0285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ht="15.75">
      <c r="A57" s="34">
        <v>5.2</v>
      </c>
      <c r="B57" s="35">
        <f t="shared" si="1"/>
        <v>1.92</v>
      </c>
      <c r="C57" s="36">
        <f t="shared" si="2"/>
        <v>29.4784</v>
      </c>
      <c r="D57" s="36">
        <f t="shared" si="3"/>
        <v>37.578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ht="15.75">
      <c r="A58" s="34">
        <v>5.3</v>
      </c>
      <c r="B58" s="35">
        <f t="shared" si="1"/>
        <v>1.95</v>
      </c>
      <c r="C58" s="36">
        <f t="shared" si="2"/>
        <v>30.337</v>
      </c>
      <c r="D58" s="36">
        <f t="shared" si="3"/>
        <v>38.7615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1:17" ht="15.75">
      <c r="A59" s="34">
        <v>5.4</v>
      </c>
      <c r="B59" s="35">
        <f t="shared" si="1"/>
        <v>1.99</v>
      </c>
      <c r="C59" s="36">
        <f t="shared" si="2"/>
        <v>31.4995</v>
      </c>
      <c r="D59" s="36">
        <f t="shared" si="3"/>
        <v>40.368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ht="15.75">
      <c r="A60" s="34">
        <v>5.5</v>
      </c>
      <c r="B60" s="35">
        <f t="shared" si="1"/>
        <v>2.03</v>
      </c>
      <c r="C60" s="36">
        <f t="shared" si="2"/>
        <v>32.682</v>
      </c>
      <c r="D60" s="36">
        <f t="shared" si="3"/>
        <v>42.0071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ht="15.75">
      <c r="A61" s="34">
        <v>5.6</v>
      </c>
      <c r="B61" s="35">
        <f t="shared" si="1"/>
        <v>2.06</v>
      </c>
      <c r="C61" s="36">
        <f t="shared" si="2"/>
        <v>33.5821</v>
      </c>
      <c r="D61" s="36">
        <f t="shared" si="3"/>
        <v>43.2579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17" ht="15.75">
      <c r="A62" s="34">
        <v>5.7</v>
      </c>
      <c r="B62" s="35">
        <f t="shared" si="1"/>
        <v>2.1</v>
      </c>
      <c r="C62" s="36">
        <f t="shared" si="2"/>
        <v>34.7996</v>
      </c>
      <c r="D62" s="36">
        <f t="shared" si="3"/>
        <v>44.9541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ht="15.75">
      <c r="A63" s="34">
        <v>5.8</v>
      </c>
      <c r="B63" s="35">
        <f t="shared" si="1"/>
        <v>2.14</v>
      </c>
      <c r="C63" s="36">
        <f t="shared" si="2"/>
        <v>36.037</v>
      </c>
      <c r="D63" s="36">
        <f t="shared" si="3"/>
        <v>46.683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7" ht="15.75">
      <c r="A64" s="34">
        <v>5.9</v>
      </c>
      <c r="B64" s="35">
        <f t="shared" si="1"/>
        <v>2.17</v>
      </c>
      <c r="C64" s="36">
        <f t="shared" si="2"/>
        <v>36.9782</v>
      </c>
      <c r="D64" s="36">
        <f t="shared" si="3"/>
        <v>48.001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ht="15.75">
      <c r="A65" s="34">
        <v>6</v>
      </c>
      <c r="B65" s="35">
        <f t="shared" si="1"/>
        <v>2.21</v>
      </c>
      <c r="C65" s="36">
        <f t="shared" si="2"/>
        <v>38.2503</v>
      </c>
      <c r="D65" s="36">
        <f t="shared" si="3"/>
        <v>49.787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ht="15.75">
      <c r="A66" s="34">
        <v>6.1</v>
      </c>
      <c r="B66" s="35">
        <f t="shared" si="1"/>
        <v>2.25</v>
      </c>
      <c r="C66" s="36">
        <f t="shared" si="2"/>
        <v>39.5423</v>
      </c>
      <c r="D66" s="36">
        <f t="shared" si="3"/>
        <v>51.6055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ht="15.75">
      <c r="A67" s="34">
        <v>6.2</v>
      </c>
      <c r="B67" s="35">
        <f t="shared" si="1"/>
        <v>2.29</v>
      </c>
      <c r="C67" s="36">
        <f t="shared" si="2"/>
        <v>40.8539</v>
      </c>
      <c r="D67" s="36">
        <f t="shared" si="3"/>
        <v>53.4567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ht="15.75">
      <c r="A68" s="34">
        <v>6.3</v>
      </c>
      <c r="B68" s="35">
        <f t="shared" si="1"/>
        <v>2.32</v>
      </c>
      <c r="C68" s="36">
        <f t="shared" si="2"/>
        <v>41.8506</v>
      </c>
      <c r="D68" s="36">
        <f t="shared" si="3"/>
        <v>54.8665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ht="15.75">
      <c r="A69" s="34">
        <v>6.4</v>
      </c>
      <c r="B69" s="35">
        <f t="shared" si="1"/>
        <v>2.36</v>
      </c>
      <c r="C69" s="36">
        <f t="shared" si="2"/>
        <v>43.1966</v>
      </c>
      <c r="D69" s="36">
        <f t="shared" si="3"/>
        <v>56.7747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ht="15.75">
      <c r="A70" s="34">
        <v>6.5</v>
      </c>
      <c r="B70" s="35">
        <f t="shared" si="1"/>
        <v>2.4</v>
      </c>
      <c r="C70" s="36">
        <f t="shared" si="2"/>
        <v>44.5622</v>
      </c>
      <c r="D70" s="36">
        <f t="shared" si="3"/>
        <v>58.7156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7" ht="15.75">
      <c r="A71" s="34">
        <v>6.6</v>
      </c>
      <c r="B71" s="35">
        <f t="shared" si="1"/>
        <v>2.43</v>
      </c>
      <c r="C71" s="36">
        <f t="shared" si="2"/>
        <v>45.5992</v>
      </c>
      <c r="D71" s="36">
        <f t="shared" si="3"/>
        <v>60.1927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ht="15.75">
      <c r="A72" s="34">
        <v>6.7</v>
      </c>
      <c r="B72" s="35">
        <f t="shared" si="1"/>
        <v>2.47</v>
      </c>
      <c r="C72" s="36">
        <f t="shared" si="2"/>
        <v>46.999</v>
      </c>
      <c r="D72" s="36">
        <f t="shared" si="3"/>
        <v>62.1906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ht="15.75">
      <c r="A73" s="34">
        <v>6.8</v>
      </c>
      <c r="B73" s="35">
        <f t="shared" si="1"/>
        <v>2.51</v>
      </c>
      <c r="C73" s="36">
        <f t="shared" si="2"/>
        <v>48.4181</v>
      </c>
      <c r="D73" s="36">
        <f t="shared" si="3"/>
        <v>64.2212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ht="15.75">
      <c r="A74" s="34">
        <v>6.9</v>
      </c>
      <c r="B74" s="35">
        <f t="shared" si="1"/>
        <v>2.54</v>
      </c>
      <c r="C74" s="36">
        <f t="shared" si="2"/>
        <v>49.4953</v>
      </c>
      <c r="D74" s="36">
        <f t="shared" si="3"/>
        <v>65.7655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1:17" ht="15.75">
      <c r="A75" s="34">
        <v>7</v>
      </c>
      <c r="B75" s="35">
        <f t="shared" si="1"/>
        <v>2.58</v>
      </c>
      <c r="C75" s="36">
        <f t="shared" si="2"/>
        <v>50.9484</v>
      </c>
      <c r="D75" s="36">
        <f t="shared" si="3"/>
        <v>67.8532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1:17" ht="15.75">
      <c r="A76" s="34">
        <v>7.1</v>
      </c>
      <c r="B76" s="35">
        <f t="shared" si="1"/>
        <v>2.62</v>
      </c>
      <c r="C76" s="36">
        <f t="shared" si="2"/>
        <v>52.4208</v>
      </c>
      <c r="D76" s="36">
        <f t="shared" si="3"/>
        <v>69.9735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 ht="15.75">
      <c r="A77" s="34">
        <v>7.2</v>
      </c>
      <c r="B77" s="35">
        <f aca="true" t="shared" si="4" ref="B77:B140">ROUND(A77*1000000000/($C$4^2*67824),2)</f>
        <v>2.65</v>
      </c>
      <c r="C77" s="36">
        <f aca="true" t="shared" si="5" ref="C77:C140">ROUND(((B77/(85*($C$4/4000)^0.63))^1.85185)*1000,4)</f>
        <v>53.5378</v>
      </c>
      <c r="D77" s="36">
        <f aca="true" t="shared" si="6" ref="D77:D140">ROUND(4*0.01*1000*B77^2/2/9.81/($C$4/1000),4)</f>
        <v>71.5851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1:17" ht="15.75">
      <c r="A78" s="34">
        <v>7.3</v>
      </c>
      <c r="B78" s="35">
        <f t="shared" si="4"/>
        <v>2.69</v>
      </c>
      <c r="C78" s="36">
        <f t="shared" si="5"/>
        <v>55.0439</v>
      </c>
      <c r="D78" s="36">
        <f t="shared" si="6"/>
        <v>73.7625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 ht="15.75">
      <c r="A79" s="34">
        <v>7.4</v>
      </c>
      <c r="B79" s="35">
        <f t="shared" si="4"/>
        <v>2.73</v>
      </c>
      <c r="C79" s="36">
        <f t="shared" si="5"/>
        <v>56.5692</v>
      </c>
      <c r="D79" s="36">
        <f t="shared" si="6"/>
        <v>75.9725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ht="15.75">
      <c r="A80" s="34">
        <v>7.5</v>
      </c>
      <c r="B80" s="35">
        <f t="shared" si="4"/>
        <v>2.76</v>
      </c>
      <c r="C80" s="36">
        <f t="shared" si="5"/>
        <v>57.7258</v>
      </c>
      <c r="D80" s="36">
        <f t="shared" si="6"/>
        <v>77.6514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ht="15.75">
      <c r="A81" s="34">
        <v>7.6</v>
      </c>
      <c r="B81" s="35">
        <f t="shared" si="4"/>
        <v>2.8</v>
      </c>
      <c r="C81" s="36">
        <f t="shared" si="5"/>
        <v>59.2846</v>
      </c>
      <c r="D81" s="36">
        <f t="shared" si="6"/>
        <v>79.9185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1:17" ht="15.75">
      <c r="A82" s="34">
        <v>7.7</v>
      </c>
      <c r="B82" s="35">
        <f t="shared" si="4"/>
        <v>2.84</v>
      </c>
      <c r="C82" s="36">
        <f t="shared" si="5"/>
        <v>60.8625</v>
      </c>
      <c r="D82" s="36">
        <f t="shared" si="6"/>
        <v>82.2181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1:17" ht="15.75">
      <c r="A83" s="34">
        <v>7.8</v>
      </c>
      <c r="B83" s="35">
        <f t="shared" si="4"/>
        <v>2.88</v>
      </c>
      <c r="C83" s="36">
        <f t="shared" si="5"/>
        <v>62.4595</v>
      </c>
      <c r="D83" s="36">
        <f t="shared" si="6"/>
        <v>84.5505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1:17" ht="15.75">
      <c r="A84" s="34">
        <v>7.9</v>
      </c>
      <c r="B84" s="35">
        <f t="shared" si="4"/>
        <v>2.91</v>
      </c>
      <c r="C84" s="36">
        <f t="shared" si="5"/>
        <v>63.6697</v>
      </c>
      <c r="D84" s="36">
        <f t="shared" si="6"/>
        <v>86.3211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1:17" ht="15.75">
      <c r="A85" s="34">
        <v>8</v>
      </c>
      <c r="B85" s="35">
        <f t="shared" si="4"/>
        <v>2.95</v>
      </c>
      <c r="C85" s="36">
        <f t="shared" si="5"/>
        <v>65.2999</v>
      </c>
      <c r="D85" s="36">
        <f t="shared" si="6"/>
        <v>88.7105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1:17" ht="15.75">
      <c r="A86" s="34">
        <v>8.1</v>
      </c>
      <c r="B86" s="35">
        <f t="shared" si="4"/>
        <v>2.99</v>
      </c>
      <c r="C86" s="36">
        <f t="shared" si="5"/>
        <v>66.949</v>
      </c>
      <c r="D86" s="36">
        <f t="shared" si="6"/>
        <v>91.1325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1:17" ht="15.75">
      <c r="A87" s="34">
        <v>8.2</v>
      </c>
      <c r="B87" s="35">
        <f t="shared" si="4"/>
        <v>3.02</v>
      </c>
      <c r="C87" s="36">
        <f t="shared" si="5"/>
        <v>68.1982</v>
      </c>
      <c r="D87" s="36">
        <f t="shared" si="6"/>
        <v>92.9704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pans="1:17" ht="15.75">
      <c r="A88" s="34">
        <v>8.3</v>
      </c>
      <c r="B88" s="35">
        <f t="shared" si="4"/>
        <v>3.06</v>
      </c>
      <c r="C88" s="36">
        <f t="shared" si="5"/>
        <v>69.8804</v>
      </c>
      <c r="D88" s="36">
        <f t="shared" si="6"/>
        <v>95.4495</v>
      </c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89" spans="1:17" ht="15.75">
      <c r="A89" s="34">
        <v>8.4</v>
      </c>
      <c r="B89" s="35">
        <f t="shared" si="4"/>
        <v>3.1</v>
      </c>
      <c r="C89" s="36">
        <f t="shared" si="5"/>
        <v>71.5815</v>
      </c>
      <c r="D89" s="36">
        <f t="shared" si="6"/>
        <v>97.9613</v>
      </c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</row>
    <row r="90" spans="1:17" ht="15.75">
      <c r="A90" s="34">
        <v>8.5</v>
      </c>
      <c r="B90" s="35">
        <f t="shared" si="4"/>
        <v>3.13</v>
      </c>
      <c r="C90" s="36">
        <f t="shared" si="5"/>
        <v>72.8696</v>
      </c>
      <c r="D90" s="36">
        <f t="shared" si="6"/>
        <v>99.8665</v>
      </c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</row>
    <row r="91" spans="1:17" ht="15.75">
      <c r="A91" s="34">
        <v>8.6</v>
      </c>
      <c r="B91" s="35">
        <f t="shared" si="4"/>
        <v>3.17</v>
      </c>
      <c r="C91" s="36">
        <f t="shared" si="5"/>
        <v>74.6035</v>
      </c>
      <c r="D91" s="36">
        <f t="shared" si="6"/>
        <v>102.4353</v>
      </c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1:17" ht="15.75">
      <c r="A92" s="34">
        <v>8.7</v>
      </c>
      <c r="B92" s="35">
        <f t="shared" si="4"/>
        <v>3.21</v>
      </c>
      <c r="C92" s="36">
        <f t="shared" si="5"/>
        <v>76.3561</v>
      </c>
      <c r="D92" s="36">
        <f t="shared" si="6"/>
        <v>105.0367</v>
      </c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1:17" ht="15.75">
      <c r="A93" s="34">
        <v>8.8</v>
      </c>
      <c r="B93" s="35">
        <f t="shared" si="4"/>
        <v>3.24</v>
      </c>
      <c r="C93" s="36">
        <f t="shared" si="5"/>
        <v>77.6828</v>
      </c>
      <c r="D93" s="36">
        <f t="shared" si="6"/>
        <v>107.0092</v>
      </c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</row>
    <row r="94" spans="1:17" ht="15.75">
      <c r="A94" s="34">
        <v>8.9</v>
      </c>
      <c r="B94" s="35">
        <f t="shared" si="4"/>
        <v>3.28</v>
      </c>
      <c r="C94" s="36">
        <f t="shared" si="5"/>
        <v>79.4682</v>
      </c>
      <c r="D94" s="36">
        <f t="shared" si="6"/>
        <v>109.6677</v>
      </c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1:17" ht="15.75">
      <c r="A95" s="34">
        <v>9</v>
      </c>
      <c r="B95" s="35">
        <f t="shared" si="4"/>
        <v>3.32</v>
      </c>
      <c r="C95" s="36">
        <f t="shared" si="5"/>
        <v>81.2722</v>
      </c>
      <c r="D95" s="36">
        <f t="shared" si="6"/>
        <v>112.3588</v>
      </c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</row>
    <row r="96" spans="1:17" ht="15.75">
      <c r="A96" s="34">
        <v>9.1</v>
      </c>
      <c r="B96" s="35">
        <f t="shared" si="4"/>
        <v>3.35</v>
      </c>
      <c r="C96" s="36">
        <f t="shared" si="5"/>
        <v>82.6374</v>
      </c>
      <c r="D96" s="36">
        <f t="shared" si="6"/>
        <v>114.3986</v>
      </c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</row>
    <row r="97" spans="1:17" ht="15.75">
      <c r="A97" s="34">
        <v>9.2</v>
      </c>
      <c r="B97" s="35">
        <f t="shared" si="4"/>
        <v>3.39</v>
      </c>
      <c r="C97" s="36">
        <f t="shared" si="5"/>
        <v>84.4739</v>
      </c>
      <c r="D97" s="36">
        <f t="shared" si="6"/>
        <v>117.1468</v>
      </c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</row>
    <row r="98" spans="1:17" ht="15.75">
      <c r="A98" s="34">
        <v>9.3</v>
      </c>
      <c r="B98" s="35">
        <f t="shared" si="4"/>
        <v>3.43</v>
      </c>
      <c r="C98" s="36">
        <f t="shared" si="5"/>
        <v>86.329</v>
      </c>
      <c r="D98" s="36">
        <f t="shared" si="6"/>
        <v>119.9276</v>
      </c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</row>
    <row r="99" spans="1:17" ht="15.75">
      <c r="A99" s="34">
        <v>9.4</v>
      </c>
      <c r="B99" s="35">
        <f t="shared" si="4"/>
        <v>3.46</v>
      </c>
      <c r="C99" s="36">
        <f t="shared" si="5"/>
        <v>87.7325</v>
      </c>
      <c r="D99" s="36">
        <f t="shared" si="6"/>
        <v>122.0347</v>
      </c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1:17" ht="15.75">
      <c r="A100" s="34">
        <v>9.5</v>
      </c>
      <c r="B100" s="35">
        <f t="shared" si="4"/>
        <v>3.5</v>
      </c>
      <c r="C100" s="36">
        <f t="shared" si="5"/>
        <v>89.62</v>
      </c>
      <c r="D100" s="36">
        <f t="shared" si="6"/>
        <v>124.8726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1:17" ht="15.75">
      <c r="A101" s="34">
        <v>9.6</v>
      </c>
      <c r="B101" s="35">
        <f t="shared" si="4"/>
        <v>3.54</v>
      </c>
      <c r="C101" s="36">
        <f t="shared" si="5"/>
        <v>91.5259</v>
      </c>
      <c r="D101" s="36">
        <f t="shared" si="6"/>
        <v>127.7431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1:17" ht="15.75">
      <c r="A102" s="34">
        <v>9.7</v>
      </c>
      <c r="B102" s="35">
        <f t="shared" si="4"/>
        <v>3.58</v>
      </c>
      <c r="C102" s="36">
        <f t="shared" si="5"/>
        <v>93.4503</v>
      </c>
      <c r="D102" s="36">
        <f t="shared" si="6"/>
        <v>130.6463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17" ht="15.75">
      <c r="A103" s="34">
        <v>9.8</v>
      </c>
      <c r="B103" s="35">
        <f t="shared" si="4"/>
        <v>3.61</v>
      </c>
      <c r="C103" s="36">
        <f t="shared" si="5"/>
        <v>94.9057</v>
      </c>
      <c r="D103" s="36">
        <f t="shared" si="6"/>
        <v>132.8451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1:17" ht="15.75">
      <c r="A104" s="34">
        <v>9.9</v>
      </c>
      <c r="B104" s="35">
        <f t="shared" si="4"/>
        <v>3.65</v>
      </c>
      <c r="C104" s="36">
        <f t="shared" si="5"/>
        <v>96.8622</v>
      </c>
      <c r="D104" s="36">
        <f t="shared" si="6"/>
        <v>135.8053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17" ht="15.75">
      <c r="A105" s="34">
        <v>10</v>
      </c>
      <c r="B105" s="35">
        <f t="shared" si="4"/>
        <v>3.69</v>
      </c>
      <c r="C105" s="36">
        <f t="shared" si="5"/>
        <v>98.8371</v>
      </c>
      <c r="D105" s="36">
        <f t="shared" si="6"/>
        <v>138.7982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1:17" ht="15.75">
      <c r="A106" s="34">
        <v>10.1</v>
      </c>
      <c r="B106" s="35">
        <f t="shared" si="4"/>
        <v>3.72</v>
      </c>
      <c r="C106" s="36">
        <f t="shared" si="5"/>
        <v>100.3303</v>
      </c>
      <c r="D106" s="36">
        <f t="shared" si="6"/>
        <v>141.0642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1:17" ht="15.75">
      <c r="A107" s="34">
        <v>10.2</v>
      </c>
      <c r="B107" s="35">
        <f t="shared" si="4"/>
        <v>3.76</v>
      </c>
      <c r="C107" s="36">
        <f t="shared" si="5"/>
        <v>102.3373</v>
      </c>
      <c r="D107" s="36">
        <f t="shared" si="6"/>
        <v>144.1142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1:17" ht="15.75">
      <c r="A108" s="34">
        <v>10.3</v>
      </c>
      <c r="B108" s="35">
        <f t="shared" si="4"/>
        <v>3.8</v>
      </c>
      <c r="C108" s="36">
        <f t="shared" si="5"/>
        <v>104.3625</v>
      </c>
      <c r="D108" s="36">
        <f t="shared" si="6"/>
        <v>147.1967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1:17" ht="15.75">
      <c r="A109" s="34">
        <v>10.4</v>
      </c>
      <c r="B109" s="35">
        <f t="shared" si="4"/>
        <v>3.83</v>
      </c>
      <c r="C109" s="36">
        <f t="shared" si="5"/>
        <v>105.8934</v>
      </c>
      <c r="D109" s="36">
        <f t="shared" si="6"/>
        <v>149.5301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1:17" ht="15.75">
      <c r="A110" s="34">
        <v>10.5</v>
      </c>
      <c r="B110" s="35">
        <f t="shared" si="4"/>
        <v>3.87</v>
      </c>
      <c r="C110" s="36">
        <f t="shared" si="5"/>
        <v>107.9506</v>
      </c>
      <c r="D110" s="36">
        <f t="shared" si="6"/>
        <v>152.6697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1:17" ht="15.75">
      <c r="A111" s="34">
        <v>10.6</v>
      </c>
      <c r="B111" s="35">
        <f t="shared" si="4"/>
        <v>3.91</v>
      </c>
      <c r="C111" s="36">
        <f t="shared" si="5"/>
        <v>110.0259</v>
      </c>
      <c r="D111" s="36">
        <f t="shared" si="6"/>
        <v>155.842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1:17" ht="15.75">
      <c r="A112" s="34">
        <v>10.7</v>
      </c>
      <c r="B112" s="35">
        <f t="shared" si="4"/>
        <v>3.94</v>
      </c>
      <c r="C112" s="36">
        <f t="shared" si="5"/>
        <v>111.5943</v>
      </c>
      <c r="D112" s="36">
        <f t="shared" si="6"/>
        <v>158.2426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1:17" ht="15.75">
      <c r="A113" s="34">
        <v>10.8</v>
      </c>
      <c r="B113" s="35">
        <f t="shared" si="4"/>
        <v>3.98</v>
      </c>
      <c r="C113" s="36">
        <f t="shared" si="5"/>
        <v>113.7014</v>
      </c>
      <c r="D113" s="36">
        <f t="shared" si="6"/>
        <v>161.472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1:17" ht="15.75">
      <c r="A114" s="34">
        <v>10.9</v>
      </c>
      <c r="B114" s="35">
        <f t="shared" si="4"/>
        <v>4.02</v>
      </c>
      <c r="C114" s="36">
        <f t="shared" si="5"/>
        <v>115.8266</v>
      </c>
      <c r="D114" s="36">
        <f t="shared" si="6"/>
        <v>164.7339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1:17" ht="15.75">
      <c r="A115" s="34">
        <v>11</v>
      </c>
      <c r="B115" s="35">
        <f t="shared" si="4"/>
        <v>4.05</v>
      </c>
      <c r="C115" s="36">
        <f t="shared" si="5"/>
        <v>117.4324</v>
      </c>
      <c r="D115" s="36">
        <f t="shared" si="6"/>
        <v>167.2018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1:17" ht="15.75">
      <c r="A116" s="34">
        <v>11.1</v>
      </c>
      <c r="B116" s="35">
        <f t="shared" si="4"/>
        <v>4.09</v>
      </c>
      <c r="C116" s="36">
        <f t="shared" si="5"/>
        <v>119.5893</v>
      </c>
      <c r="D116" s="36">
        <f t="shared" si="6"/>
        <v>170.5209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</row>
    <row r="117" spans="1:17" ht="15.75">
      <c r="A117" s="34">
        <v>11.2</v>
      </c>
      <c r="B117" s="35">
        <f t="shared" si="4"/>
        <v>4.13</v>
      </c>
      <c r="C117" s="36">
        <f t="shared" si="5"/>
        <v>121.7642</v>
      </c>
      <c r="D117" s="36">
        <f t="shared" si="6"/>
        <v>173.8726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</row>
    <row r="118" spans="1:17" ht="15.75">
      <c r="A118" s="34">
        <v>11.3</v>
      </c>
      <c r="B118" s="35">
        <f t="shared" si="4"/>
        <v>4.17</v>
      </c>
      <c r="C118" s="36">
        <f t="shared" si="5"/>
        <v>123.9571</v>
      </c>
      <c r="D118" s="36">
        <f t="shared" si="6"/>
        <v>177.2569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 ht="15.75">
      <c r="A119" s="34">
        <v>11.4</v>
      </c>
      <c r="B119" s="35">
        <f t="shared" si="4"/>
        <v>4.2</v>
      </c>
      <c r="C119" s="36">
        <f t="shared" si="5"/>
        <v>125.6136</v>
      </c>
      <c r="D119" s="36">
        <f t="shared" si="6"/>
        <v>179.8165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</row>
    <row r="120" spans="1:17" ht="15.75">
      <c r="A120" s="34">
        <v>11.5</v>
      </c>
      <c r="B120" s="35">
        <f t="shared" si="4"/>
        <v>4.24</v>
      </c>
      <c r="C120" s="36">
        <f t="shared" si="5"/>
        <v>127.838</v>
      </c>
      <c r="D120" s="36">
        <f t="shared" si="6"/>
        <v>183.2579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</row>
    <row r="121" spans="1:17" ht="15.75">
      <c r="A121" s="34">
        <v>11.6</v>
      </c>
      <c r="B121" s="35">
        <f t="shared" si="4"/>
        <v>4.28</v>
      </c>
      <c r="C121" s="36">
        <f t="shared" si="5"/>
        <v>130.0803</v>
      </c>
      <c r="D121" s="36">
        <f t="shared" si="6"/>
        <v>186.7319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1:17" ht="15.75">
      <c r="A122" s="34">
        <v>11.7</v>
      </c>
      <c r="B122" s="35">
        <f t="shared" si="4"/>
        <v>4.31</v>
      </c>
      <c r="C122" s="36">
        <f t="shared" si="5"/>
        <v>131.7738</v>
      </c>
      <c r="D122" s="36">
        <f t="shared" si="6"/>
        <v>189.3588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</row>
    <row r="123" spans="1:17" ht="15.75">
      <c r="A123" s="34">
        <v>11.8</v>
      </c>
      <c r="B123" s="35">
        <f t="shared" si="4"/>
        <v>4.35</v>
      </c>
      <c r="C123" s="36">
        <f t="shared" si="5"/>
        <v>134.0475</v>
      </c>
      <c r="D123" s="36">
        <f t="shared" si="6"/>
        <v>192.8899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</row>
    <row r="124" spans="1:17" ht="15.75">
      <c r="A124" s="34">
        <v>11.9</v>
      </c>
      <c r="B124" s="35">
        <f t="shared" si="4"/>
        <v>4.39</v>
      </c>
      <c r="C124" s="36">
        <f t="shared" si="5"/>
        <v>136.3391</v>
      </c>
      <c r="D124" s="36">
        <f t="shared" si="6"/>
        <v>196.4536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</row>
    <row r="125" spans="1:17" ht="15.75">
      <c r="A125" s="34">
        <v>12</v>
      </c>
      <c r="B125" s="35">
        <f t="shared" si="4"/>
        <v>4.42</v>
      </c>
      <c r="C125" s="36">
        <f t="shared" si="5"/>
        <v>138.0695</v>
      </c>
      <c r="D125" s="36">
        <f t="shared" si="6"/>
        <v>199.1478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</row>
    <row r="126" spans="1:17" ht="15.75">
      <c r="A126" s="34">
        <v>12.1</v>
      </c>
      <c r="B126" s="35">
        <f t="shared" si="4"/>
        <v>4.46</v>
      </c>
      <c r="C126" s="36">
        <f t="shared" si="5"/>
        <v>140.3922</v>
      </c>
      <c r="D126" s="36">
        <f t="shared" si="6"/>
        <v>202.7686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</row>
    <row r="127" spans="1:17" ht="15.75">
      <c r="A127" s="34">
        <v>12.2</v>
      </c>
      <c r="B127" s="35">
        <f t="shared" si="4"/>
        <v>4.5</v>
      </c>
      <c r="C127" s="36">
        <f t="shared" si="5"/>
        <v>142.7329</v>
      </c>
      <c r="D127" s="36">
        <f t="shared" si="6"/>
        <v>206.422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</row>
    <row r="128" spans="1:17" ht="15.75">
      <c r="A128" s="34">
        <v>12.3</v>
      </c>
      <c r="B128" s="35">
        <f t="shared" si="4"/>
        <v>4.53</v>
      </c>
      <c r="C128" s="36">
        <f t="shared" si="5"/>
        <v>144.5</v>
      </c>
      <c r="D128" s="36">
        <f t="shared" si="6"/>
        <v>209.1835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</row>
    <row r="129" spans="1:17" ht="15.75">
      <c r="A129" s="34">
        <v>12.4</v>
      </c>
      <c r="B129" s="35">
        <f t="shared" si="4"/>
        <v>4.57</v>
      </c>
      <c r="C129" s="36">
        <f t="shared" si="5"/>
        <v>146.8717</v>
      </c>
      <c r="D129" s="36">
        <f t="shared" si="6"/>
        <v>212.894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</row>
    <row r="130" spans="1:17" ht="15.75">
      <c r="A130" s="34">
        <v>12.5</v>
      </c>
      <c r="B130" s="35">
        <f t="shared" si="4"/>
        <v>4.61</v>
      </c>
      <c r="C130" s="36">
        <f t="shared" si="5"/>
        <v>149.2612</v>
      </c>
      <c r="D130" s="36">
        <f t="shared" si="6"/>
        <v>216.6371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</row>
    <row r="131" spans="1:17" ht="15.75">
      <c r="A131" s="34">
        <v>12.6</v>
      </c>
      <c r="B131" s="35">
        <f t="shared" si="4"/>
        <v>4.64</v>
      </c>
      <c r="C131" s="36">
        <f t="shared" si="5"/>
        <v>151.0649</v>
      </c>
      <c r="D131" s="36">
        <f t="shared" si="6"/>
        <v>219.4659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</row>
    <row r="132" spans="1:17" ht="15.75">
      <c r="A132" s="34">
        <v>12.7</v>
      </c>
      <c r="B132" s="35">
        <f t="shared" si="4"/>
        <v>4.68</v>
      </c>
      <c r="C132" s="36">
        <f t="shared" si="5"/>
        <v>153.4854</v>
      </c>
      <c r="D132" s="36">
        <f t="shared" si="6"/>
        <v>223.2661</v>
      </c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</row>
    <row r="133" spans="1:17" ht="15.75">
      <c r="A133" s="34">
        <v>12.8</v>
      </c>
      <c r="B133" s="35">
        <f t="shared" si="4"/>
        <v>4.72</v>
      </c>
      <c r="C133" s="36">
        <f t="shared" si="5"/>
        <v>155.9236</v>
      </c>
      <c r="D133" s="36">
        <f t="shared" si="6"/>
        <v>227.0989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</row>
    <row r="134" spans="1:17" ht="15.75">
      <c r="A134" s="34">
        <v>12.9</v>
      </c>
      <c r="B134" s="35">
        <f t="shared" si="4"/>
        <v>4.75</v>
      </c>
      <c r="C134" s="36">
        <f t="shared" si="5"/>
        <v>157.7638</v>
      </c>
      <c r="D134" s="36">
        <f t="shared" si="6"/>
        <v>229.9949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</row>
    <row r="135" spans="1:17" ht="15.75">
      <c r="A135" s="34">
        <v>13</v>
      </c>
      <c r="B135" s="35">
        <f t="shared" si="4"/>
        <v>4.79</v>
      </c>
      <c r="C135" s="36">
        <f t="shared" si="5"/>
        <v>160.2329</v>
      </c>
      <c r="D135" s="36">
        <f t="shared" si="6"/>
        <v>233.8848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</row>
    <row r="136" spans="1:17" ht="15.75">
      <c r="A136" s="34">
        <v>13.1</v>
      </c>
      <c r="B136" s="35">
        <f t="shared" si="4"/>
        <v>4.83</v>
      </c>
      <c r="C136" s="36">
        <f t="shared" si="5"/>
        <v>162.7196</v>
      </c>
      <c r="D136" s="36">
        <f t="shared" si="6"/>
        <v>237.8073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</row>
    <row r="137" spans="1:17" ht="15.75">
      <c r="A137" s="34">
        <v>13.2</v>
      </c>
      <c r="B137" s="35">
        <f t="shared" si="4"/>
        <v>4.87</v>
      </c>
      <c r="C137" s="36">
        <f t="shared" si="5"/>
        <v>165.2239</v>
      </c>
      <c r="D137" s="36">
        <f t="shared" si="6"/>
        <v>241.7625</v>
      </c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</row>
    <row r="138" spans="1:17" ht="15.75">
      <c r="A138" s="34">
        <v>13.3</v>
      </c>
      <c r="B138" s="35">
        <f t="shared" si="4"/>
        <v>4.9</v>
      </c>
      <c r="C138" s="36">
        <f t="shared" si="5"/>
        <v>167.1137</v>
      </c>
      <c r="D138" s="36">
        <f t="shared" si="6"/>
        <v>244.7503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1:17" ht="15.75">
      <c r="A139" s="34">
        <v>13.4</v>
      </c>
      <c r="B139" s="35">
        <f t="shared" si="4"/>
        <v>4.94</v>
      </c>
      <c r="C139" s="36">
        <f t="shared" si="5"/>
        <v>169.6487</v>
      </c>
      <c r="D139" s="36">
        <f t="shared" si="6"/>
        <v>248.7625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</row>
    <row r="140" spans="1:17" ht="15.75">
      <c r="A140" s="34">
        <v>13.5</v>
      </c>
      <c r="B140" s="35">
        <f t="shared" si="4"/>
        <v>4.98</v>
      </c>
      <c r="C140" s="36">
        <f t="shared" si="5"/>
        <v>172.2013</v>
      </c>
      <c r="D140" s="36">
        <f t="shared" si="6"/>
        <v>252.8073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</row>
    <row r="141" spans="1:17" ht="15.75">
      <c r="A141" s="34">
        <v>13.6</v>
      </c>
      <c r="B141" s="35">
        <f aca="true" t="shared" si="7" ref="B141:B204">ROUND(A141*1000000000/($C$4^2*67824),2)</f>
        <v>5.01</v>
      </c>
      <c r="C141" s="36">
        <f aca="true" t="shared" si="8" ref="C141:C204">ROUND(((B141/(85*($C$4/4000)^0.63))^1.85185)*1000,4)</f>
        <v>174.1273</v>
      </c>
      <c r="D141" s="36">
        <f aca="true" t="shared" si="9" ref="D141:D204">ROUND(4*0.01*1000*B141^2/2/9.81/($C$4/1000),4)</f>
        <v>255.8624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</row>
    <row r="142" spans="1:17" ht="15.75">
      <c r="A142" s="34">
        <v>13.7</v>
      </c>
      <c r="B142" s="35">
        <f t="shared" si="7"/>
        <v>5.05</v>
      </c>
      <c r="C142" s="36">
        <f t="shared" si="8"/>
        <v>176.7106</v>
      </c>
      <c r="D142" s="36">
        <f t="shared" si="9"/>
        <v>259.9643</v>
      </c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</row>
    <row r="143" spans="1:17" ht="15.75">
      <c r="A143" s="34">
        <v>13.8</v>
      </c>
      <c r="B143" s="35">
        <f t="shared" si="7"/>
        <v>5.09</v>
      </c>
      <c r="C143" s="36">
        <f t="shared" si="8"/>
        <v>179.3113</v>
      </c>
      <c r="D143" s="36">
        <f t="shared" si="9"/>
        <v>264.0989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</row>
    <row r="144" spans="1:17" ht="15.75">
      <c r="A144" s="34">
        <v>13.9</v>
      </c>
      <c r="B144" s="35">
        <f t="shared" si="7"/>
        <v>5.12</v>
      </c>
      <c r="C144" s="36">
        <f t="shared" si="8"/>
        <v>181.2733</v>
      </c>
      <c r="D144" s="36">
        <f t="shared" si="9"/>
        <v>267.2212</v>
      </c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</row>
    <row r="145" spans="1:17" ht="15.75">
      <c r="A145" s="34">
        <v>14</v>
      </c>
      <c r="B145" s="35">
        <f t="shared" si="7"/>
        <v>5.16</v>
      </c>
      <c r="C145" s="36">
        <f t="shared" si="8"/>
        <v>183.9047</v>
      </c>
      <c r="D145" s="36">
        <f t="shared" si="9"/>
        <v>271.4128</v>
      </c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</row>
    <row r="146" spans="1:17" ht="15.75">
      <c r="A146" s="34">
        <v>14.1</v>
      </c>
      <c r="B146" s="35">
        <f t="shared" si="7"/>
        <v>5.2</v>
      </c>
      <c r="C146" s="36">
        <f t="shared" si="8"/>
        <v>186.5534</v>
      </c>
      <c r="D146" s="36">
        <f t="shared" si="9"/>
        <v>275.6371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</row>
    <row r="147" spans="1:17" ht="15.75">
      <c r="A147" s="34">
        <v>14.2</v>
      </c>
      <c r="B147" s="35">
        <f t="shared" si="7"/>
        <v>5.23</v>
      </c>
      <c r="C147" s="36">
        <f t="shared" si="8"/>
        <v>188.5514</v>
      </c>
      <c r="D147" s="36">
        <f t="shared" si="9"/>
        <v>278.8267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</row>
    <row r="148" spans="1:17" ht="15.75">
      <c r="A148" s="34">
        <v>14.3</v>
      </c>
      <c r="B148" s="35">
        <f t="shared" si="7"/>
        <v>5.27</v>
      </c>
      <c r="C148" s="36">
        <f t="shared" si="8"/>
        <v>191.2306</v>
      </c>
      <c r="D148" s="36">
        <f t="shared" si="9"/>
        <v>283.1081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</row>
    <row r="149" spans="1:17" ht="15.75">
      <c r="A149" s="34">
        <v>14.4</v>
      </c>
      <c r="B149" s="35">
        <f t="shared" si="7"/>
        <v>5.31</v>
      </c>
      <c r="C149" s="36">
        <f t="shared" si="8"/>
        <v>193.9272</v>
      </c>
      <c r="D149" s="36">
        <f t="shared" si="9"/>
        <v>287.422</v>
      </c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</row>
    <row r="150" spans="1:17" ht="15.75">
      <c r="A150" s="34">
        <v>14.5</v>
      </c>
      <c r="B150" s="35">
        <f t="shared" si="7"/>
        <v>5.34</v>
      </c>
      <c r="C150" s="36">
        <f t="shared" si="8"/>
        <v>195.961</v>
      </c>
      <c r="D150" s="36">
        <f t="shared" si="9"/>
        <v>290.6789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</row>
    <row r="151" spans="1:17" ht="15.75">
      <c r="A151" s="34">
        <v>14.6</v>
      </c>
      <c r="B151" s="35">
        <f t="shared" si="7"/>
        <v>5.38</v>
      </c>
      <c r="C151" s="36">
        <f t="shared" si="8"/>
        <v>198.688</v>
      </c>
      <c r="D151" s="36">
        <f t="shared" si="9"/>
        <v>295.0499</v>
      </c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</row>
    <row r="152" spans="1:17" ht="15.75">
      <c r="A152" s="34">
        <v>14.7</v>
      </c>
      <c r="B152" s="35">
        <f t="shared" si="7"/>
        <v>5.42</v>
      </c>
      <c r="C152" s="36">
        <f t="shared" si="8"/>
        <v>201.4322</v>
      </c>
      <c r="D152" s="36">
        <f t="shared" si="9"/>
        <v>299.4536</v>
      </c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</row>
    <row r="153" spans="1:17" ht="15.75">
      <c r="A153" s="34">
        <v>14.8</v>
      </c>
      <c r="B153" s="35">
        <f t="shared" si="7"/>
        <v>5.46</v>
      </c>
      <c r="C153" s="36">
        <f t="shared" si="8"/>
        <v>204.1938</v>
      </c>
      <c r="D153" s="36">
        <f t="shared" si="9"/>
        <v>303.8899</v>
      </c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</row>
    <row r="154" spans="1:17" ht="15.75">
      <c r="A154" s="34">
        <v>14.9</v>
      </c>
      <c r="B154" s="35">
        <f t="shared" si="7"/>
        <v>5.49</v>
      </c>
      <c r="C154" s="36">
        <f t="shared" si="8"/>
        <v>206.2763</v>
      </c>
      <c r="D154" s="36">
        <f t="shared" si="9"/>
        <v>307.2385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</row>
    <row r="155" spans="1:17" ht="15.75">
      <c r="A155" s="34">
        <v>15</v>
      </c>
      <c r="B155" s="35">
        <f t="shared" si="7"/>
        <v>5.53</v>
      </c>
      <c r="C155" s="36">
        <f t="shared" si="8"/>
        <v>209.0682</v>
      </c>
      <c r="D155" s="36">
        <f t="shared" si="9"/>
        <v>311.7319</v>
      </c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</row>
    <row r="156" spans="1:17" ht="15.75">
      <c r="A156" s="34">
        <v>15.1</v>
      </c>
      <c r="B156" s="35">
        <f t="shared" si="7"/>
        <v>5.57</v>
      </c>
      <c r="C156" s="36">
        <f t="shared" si="8"/>
        <v>211.8772</v>
      </c>
      <c r="D156" s="36">
        <f t="shared" si="9"/>
        <v>316.2579</v>
      </c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</row>
    <row r="157" spans="1:17" ht="15.75">
      <c r="A157" s="34">
        <v>15.2</v>
      </c>
      <c r="B157" s="35">
        <f t="shared" si="7"/>
        <v>5.6</v>
      </c>
      <c r="C157" s="36">
        <f t="shared" si="8"/>
        <v>213.9954</v>
      </c>
      <c r="D157" s="36">
        <f t="shared" si="9"/>
        <v>319.6738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</row>
    <row r="158" spans="1:17" ht="15.75">
      <c r="A158" s="34">
        <v>15.3</v>
      </c>
      <c r="B158" s="35">
        <f t="shared" si="7"/>
        <v>5.64</v>
      </c>
      <c r="C158" s="36">
        <f t="shared" si="8"/>
        <v>216.8346</v>
      </c>
      <c r="D158" s="36">
        <f t="shared" si="9"/>
        <v>324.2569</v>
      </c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</row>
    <row r="159" spans="1:17" ht="15.75">
      <c r="A159" s="34">
        <v>15.4</v>
      </c>
      <c r="B159" s="35">
        <f t="shared" si="7"/>
        <v>5.68</v>
      </c>
      <c r="C159" s="36">
        <f t="shared" si="8"/>
        <v>219.691</v>
      </c>
      <c r="D159" s="36">
        <f t="shared" si="9"/>
        <v>328.8726</v>
      </c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</row>
    <row r="160" spans="1:17" ht="15.75">
      <c r="A160" s="34">
        <v>15.5</v>
      </c>
      <c r="B160" s="35">
        <f t="shared" si="7"/>
        <v>5.71</v>
      </c>
      <c r="C160" s="36">
        <f t="shared" si="8"/>
        <v>221.8446</v>
      </c>
      <c r="D160" s="36">
        <f t="shared" si="9"/>
        <v>332.3558</v>
      </c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</row>
    <row r="161" spans="1:17" ht="15.75">
      <c r="A161" s="34">
        <v>15.6</v>
      </c>
      <c r="B161" s="35">
        <f t="shared" si="7"/>
        <v>5.75</v>
      </c>
      <c r="C161" s="36">
        <f t="shared" si="8"/>
        <v>224.7311</v>
      </c>
      <c r="D161" s="36">
        <f t="shared" si="9"/>
        <v>337.0285</v>
      </c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</row>
    <row r="162" spans="1:17" ht="15.75">
      <c r="A162" s="34">
        <v>15.7</v>
      </c>
      <c r="B162" s="35">
        <f t="shared" si="7"/>
        <v>5.79</v>
      </c>
      <c r="C162" s="36">
        <f t="shared" si="8"/>
        <v>227.6348</v>
      </c>
      <c r="D162" s="36">
        <f t="shared" si="9"/>
        <v>341.7339</v>
      </c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</row>
    <row r="163" spans="1:17" ht="15.75">
      <c r="A163" s="34">
        <v>15.8</v>
      </c>
      <c r="B163" s="35">
        <f t="shared" si="7"/>
        <v>5.82</v>
      </c>
      <c r="C163" s="36">
        <f t="shared" si="8"/>
        <v>229.8238</v>
      </c>
      <c r="D163" s="36">
        <f t="shared" si="9"/>
        <v>345.2844</v>
      </c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</row>
    <row r="164" spans="1:17" ht="15.75">
      <c r="A164" s="34">
        <v>15.9</v>
      </c>
      <c r="B164" s="35">
        <f t="shared" si="7"/>
        <v>5.86</v>
      </c>
      <c r="C164" s="36">
        <f t="shared" si="8"/>
        <v>232.7574</v>
      </c>
      <c r="D164" s="36">
        <f t="shared" si="9"/>
        <v>350.0469</v>
      </c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1:17" ht="15.75">
      <c r="A165" s="34">
        <v>16</v>
      </c>
      <c r="B165" s="35">
        <f t="shared" si="7"/>
        <v>5.9</v>
      </c>
      <c r="C165" s="36">
        <f t="shared" si="8"/>
        <v>235.7082</v>
      </c>
      <c r="D165" s="36">
        <f t="shared" si="9"/>
        <v>354.842</v>
      </c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1:17" ht="15.75">
      <c r="A166" s="34">
        <v>16.1</v>
      </c>
      <c r="B166" s="35">
        <f t="shared" si="7"/>
        <v>5.93</v>
      </c>
      <c r="C166" s="36">
        <f t="shared" si="8"/>
        <v>237.9325</v>
      </c>
      <c r="D166" s="36">
        <f t="shared" si="9"/>
        <v>358.4597</v>
      </c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1:17" ht="15.75">
      <c r="A167" s="34">
        <v>16.2</v>
      </c>
      <c r="B167" s="35">
        <f t="shared" si="7"/>
        <v>5.97</v>
      </c>
      <c r="C167" s="36">
        <f t="shared" si="8"/>
        <v>240.9131</v>
      </c>
      <c r="D167" s="36">
        <f t="shared" si="9"/>
        <v>363.3119</v>
      </c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1:17" ht="15.75">
      <c r="A168" s="34">
        <v>16.3</v>
      </c>
      <c r="B168" s="35">
        <f t="shared" si="7"/>
        <v>6.01</v>
      </c>
      <c r="C168" s="36">
        <f t="shared" si="8"/>
        <v>243.9108</v>
      </c>
      <c r="D168" s="36">
        <f t="shared" si="9"/>
        <v>368.1967</v>
      </c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1:17" ht="15.75">
      <c r="A169" s="34">
        <v>16.4</v>
      </c>
      <c r="B169" s="35">
        <f t="shared" si="7"/>
        <v>6.05</v>
      </c>
      <c r="C169" s="36">
        <f t="shared" si="8"/>
        <v>246.9256</v>
      </c>
      <c r="D169" s="36">
        <f t="shared" si="9"/>
        <v>373.1142</v>
      </c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1:17" ht="15.75">
      <c r="A170" s="34">
        <v>16.5</v>
      </c>
      <c r="B170" s="35">
        <f t="shared" si="7"/>
        <v>6.08</v>
      </c>
      <c r="C170" s="36">
        <f t="shared" si="8"/>
        <v>249.1978</v>
      </c>
      <c r="D170" s="36">
        <f t="shared" si="9"/>
        <v>376.8236</v>
      </c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1:17" ht="15.75">
      <c r="A171" s="34">
        <v>16.6</v>
      </c>
      <c r="B171" s="35">
        <f t="shared" si="7"/>
        <v>6.12</v>
      </c>
      <c r="C171" s="36">
        <f t="shared" si="8"/>
        <v>252.2423</v>
      </c>
      <c r="D171" s="36">
        <f t="shared" si="9"/>
        <v>381.7982</v>
      </c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1:17" ht="15.75">
      <c r="A172" s="34">
        <v>16.7</v>
      </c>
      <c r="B172" s="35">
        <f t="shared" si="7"/>
        <v>6.16</v>
      </c>
      <c r="C172" s="36">
        <f t="shared" si="8"/>
        <v>255.3039</v>
      </c>
      <c r="D172" s="36">
        <f t="shared" si="9"/>
        <v>386.8053</v>
      </c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1:17" ht="15.75">
      <c r="A173" s="34">
        <v>16.8</v>
      </c>
      <c r="B173" s="35">
        <f t="shared" si="7"/>
        <v>6.19</v>
      </c>
      <c r="C173" s="36">
        <f t="shared" si="8"/>
        <v>257.6112</v>
      </c>
      <c r="D173" s="36">
        <f t="shared" si="9"/>
        <v>390.5821</v>
      </c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1:17" ht="15.75">
      <c r="A174" s="34">
        <v>16.9</v>
      </c>
      <c r="B174" s="35">
        <f t="shared" si="7"/>
        <v>6.23</v>
      </c>
      <c r="C174" s="36">
        <f t="shared" si="8"/>
        <v>260.7024</v>
      </c>
      <c r="D174" s="36">
        <f t="shared" si="9"/>
        <v>395.6463</v>
      </c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1:17" ht="15.75">
      <c r="A175" s="34">
        <v>17</v>
      </c>
      <c r="B175" s="35">
        <f t="shared" si="7"/>
        <v>6.27</v>
      </c>
      <c r="C175" s="36">
        <f t="shared" si="8"/>
        <v>263.8106</v>
      </c>
      <c r="D175" s="36">
        <f t="shared" si="9"/>
        <v>400.7431</v>
      </c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1:17" ht="15.75">
      <c r="A176" s="34">
        <v>17.1</v>
      </c>
      <c r="B176" s="35">
        <f t="shared" si="7"/>
        <v>6.3</v>
      </c>
      <c r="C176" s="36">
        <f t="shared" si="8"/>
        <v>266.1529</v>
      </c>
      <c r="D176" s="36">
        <f t="shared" si="9"/>
        <v>404.5872</v>
      </c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1:17" ht="15.75">
      <c r="A177" s="34">
        <v>17.2</v>
      </c>
      <c r="B177" s="35">
        <f t="shared" si="7"/>
        <v>6.34</v>
      </c>
      <c r="C177" s="36">
        <f t="shared" si="8"/>
        <v>269.2907</v>
      </c>
      <c r="D177" s="36">
        <f t="shared" si="9"/>
        <v>409.7411</v>
      </c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1:17" ht="15.75">
      <c r="A178" s="34">
        <v>17.3</v>
      </c>
      <c r="B178" s="35">
        <f t="shared" si="7"/>
        <v>6.38</v>
      </c>
      <c r="C178" s="36">
        <f t="shared" si="8"/>
        <v>272.4454</v>
      </c>
      <c r="D178" s="36">
        <f t="shared" si="9"/>
        <v>414.9276</v>
      </c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1:17" ht="15.75">
      <c r="A179" s="34">
        <v>17.4</v>
      </c>
      <c r="B179" s="35">
        <f t="shared" si="7"/>
        <v>6.41</v>
      </c>
      <c r="C179" s="36">
        <f t="shared" si="8"/>
        <v>274.8226</v>
      </c>
      <c r="D179" s="36">
        <f t="shared" si="9"/>
        <v>418.8389</v>
      </c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  <row r="180" spans="1:17" ht="15.75">
      <c r="A180" s="34">
        <v>17.5</v>
      </c>
      <c r="B180" s="35">
        <f t="shared" si="7"/>
        <v>6.45</v>
      </c>
      <c r="C180" s="36">
        <f t="shared" si="8"/>
        <v>278.0069</v>
      </c>
      <c r="D180" s="36">
        <f t="shared" si="9"/>
        <v>424.0826</v>
      </c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</row>
    <row r="181" spans="1:17" ht="15.75">
      <c r="A181" s="34">
        <v>17.6</v>
      </c>
      <c r="B181" s="35">
        <f t="shared" si="7"/>
        <v>6.49</v>
      </c>
      <c r="C181" s="36">
        <f t="shared" si="8"/>
        <v>281.208</v>
      </c>
      <c r="D181" s="36">
        <f t="shared" si="9"/>
        <v>429.3588</v>
      </c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</row>
    <row r="182" spans="1:17" ht="15.75">
      <c r="A182" s="34">
        <v>17.7</v>
      </c>
      <c r="B182" s="35">
        <f t="shared" si="7"/>
        <v>6.52</v>
      </c>
      <c r="C182" s="36">
        <f t="shared" si="8"/>
        <v>283.62</v>
      </c>
      <c r="D182" s="36">
        <f t="shared" si="9"/>
        <v>433.3374</v>
      </c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</row>
    <row r="183" spans="1:17" ht="15.75">
      <c r="A183" s="34">
        <v>17.8</v>
      </c>
      <c r="B183" s="35">
        <f t="shared" si="7"/>
        <v>6.56</v>
      </c>
      <c r="C183" s="36">
        <f t="shared" si="8"/>
        <v>286.8506</v>
      </c>
      <c r="D183" s="36">
        <f t="shared" si="9"/>
        <v>438.6707</v>
      </c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</row>
    <row r="184" spans="1:17" ht="15.75">
      <c r="A184" s="34">
        <v>17.9</v>
      </c>
      <c r="B184" s="35">
        <f t="shared" si="7"/>
        <v>6.6</v>
      </c>
      <c r="C184" s="36">
        <f t="shared" si="8"/>
        <v>290.0981</v>
      </c>
      <c r="D184" s="36">
        <f t="shared" si="9"/>
        <v>444.0367</v>
      </c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</row>
    <row r="185" spans="1:17" ht="15.75">
      <c r="A185" s="34">
        <v>18</v>
      </c>
      <c r="B185" s="35">
        <f t="shared" si="7"/>
        <v>6.63</v>
      </c>
      <c r="C185" s="36">
        <f t="shared" si="8"/>
        <v>292.5447</v>
      </c>
      <c r="D185" s="36">
        <f t="shared" si="9"/>
        <v>448.0826</v>
      </c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</row>
    <row r="186" spans="1:17" ht="15.75">
      <c r="A186" s="34">
        <v>18.1</v>
      </c>
      <c r="B186" s="35">
        <f t="shared" si="7"/>
        <v>6.67</v>
      </c>
      <c r="C186" s="36">
        <f t="shared" si="8"/>
        <v>295.8215</v>
      </c>
      <c r="D186" s="36">
        <f t="shared" si="9"/>
        <v>453.5056</v>
      </c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</row>
    <row r="187" spans="1:17" ht="15.75">
      <c r="A187" s="34">
        <v>18.2</v>
      </c>
      <c r="B187" s="35">
        <f t="shared" si="7"/>
        <v>6.71</v>
      </c>
      <c r="C187" s="36">
        <f t="shared" si="8"/>
        <v>299.1152</v>
      </c>
      <c r="D187" s="36">
        <f t="shared" si="9"/>
        <v>458.9613</v>
      </c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</row>
    <row r="188" spans="1:17" ht="15.75">
      <c r="A188" s="34">
        <v>18.3</v>
      </c>
      <c r="B188" s="35">
        <f t="shared" si="7"/>
        <v>6.75</v>
      </c>
      <c r="C188" s="36">
        <f t="shared" si="8"/>
        <v>302.4256</v>
      </c>
      <c r="D188" s="36">
        <f t="shared" si="9"/>
        <v>464.4495</v>
      </c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</row>
    <row r="189" spans="1:17" ht="15.75">
      <c r="A189" s="34">
        <v>18.4</v>
      </c>
      <c r="B189" s="35">
        <f t="shared" si="7"/>
        <v>6.78</v>
      </c>
      <c r="C189" s="36">
        <f t="shared" si="8"/>
        <v>304.9194</v>
      </c>
      <c r="D189" s="36">
        <f t="shared" si="9"/>
        <v>468.5872</v>
      </c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</row>
    <row r="190" spans="1:17" ht="15.75">
      <c r="A190" s="34">
        <v>18.5</v>
      </c>
      <c r="B190" s="35">
        <f t="shared" si="7"/>
        <v>6.82</v>
      </c>
      <c r="C190" s="36">
        <f t="shared" si="8"/>
        <v>308.2591</v>
      </c>
      <c r="D190" s="36">
        <f t="shared" si="9"/>
        <v>474.1325</v>
      </c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</row>
    <row r="191" spans="1:17" ht="15.75">
      <c r="A191" s="34">
        <v>18.6</v>
      </c>
      <c r="B191" s="35">
        <f t="shared" si="7"/>
        <v>6.86</v>
      </c>
      <c r="C191" s="36">
        <f t="shared" si="8"/>
        <v>311.6156</v>
      </c>
      <c r="D191" s="36">
        <f t="shared" si="9"/>
        <v>479.7105</v>
      </c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</row>
    <row r="192" spans="1:17" ht="15.75">
      <c r="A192" s="34">
        <v>18.7</v>
      </c>
      <c r="B192" s="35">
        <f t="shared" si="7"/>
        <v>6.89</v>
      </c>
      <c r="C192" s="36">
        <f t="shared" si="8"/>
        <v>314.1439</v>
      </c>
      <c r="D192" s="36">
        <f t="shared" si="9"/>
        <v>483.9154</v>
      </c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</row>
    <row r="193" spans="1:17" ht="15.75">
      <c r="A193" s="34">
        <v>18.8</v>
      </c>
      <c r="B193" s="35">
        <f t="shared" si="7"/>
        <v>6.93</v>
      </c>
      <c r="C193" s="36">
        <f t="shared" si="8"/>
        <v>317.5296</v>
      </c>
      <c r="D193" s="36">
        <f t="shared" si="9"/>
        <v>489.5505</v>
      </c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</row>
    <row r="194" spans="1:17" ht="15.75">
      <c r="A194" s="34">
        <v>18.9</v>
      </c>
      <c r="B194" s="35">
        <f t="shared" si="7"/>
        <v>6.97</v>
      </c>
      <c r="C194" s="36">
        <f t="shared" si="8"/>
        <v>320.932</v>
      </c>
      <c r="D194" s="36">
        <f t="shared" si="9"/>
        <v>495.2181</v>
      </c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</row>
    <row r="195" spans="1:17" ht="15.75">
      <c r="A195" s="34">
        <v>19</v>
      </c>
      <c r="B195" s="35">
        <f t="shared" si="7"/>
        <v>7</v>
      </c>
      <c r="C195" s="36">
        <f t="shared" si="8"/>
        <v>323.4947</v>
      </c>
      <c r="D195" s="36">
        <f t="shared" si="9"/>
        <v>499.4903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</row>
    <row r="196" spans="1:17" ht="15.75">
      <c r="A196" s="34">
        <v>19.1</v>
      </c>
      <c r="B196" s="35">
        <f t="shared" si="7"/>
        <v>7.04</v>
      </c>
      <c r="C196" s="36">
        <f t="shared" si="8"/>
        <v>326.9263</v>
      </c>
      <c r="D196" s="36">
        <f t="shared" si="9"/>
        <v>505.2151</v>
      </c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</row>
    <row r="197" spans="1:17" ht="15.75">
      <c r="A197" s="34">
        <v>19.2</v>
      </c>
      <c r="B197" s="35">
        <f t="shared" si="7"/>
        <v>7.08</v>
      </c>
      <c r="C197" s="36">
        <f t="shared" si="8"/>
        <v>330.3745</v>
      </c>
      <c r="D197" s="36">
        <f t="shared" si="9"/>
        <v>510.9725</v>
      </c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</row>
    <row r="198" spans="1:17" ht="15.75">
      <c r="A198" s="34">
        <v>19.3</v>
      </c>
      <c r="B198" s="35">
        <f t="shared" si="7"/>
        <v>7.11</v>
      </c>
      <c r="C198" s="36">
        <f t="shared" si="8"/>
        <v>332.9715</v>
      </c>
      <c r="D198" s="36">
        <f t="shared" si="9"/>
        <v>515.3119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</row>
    <row r="199" spans="1:17" ht="15.75">
      <c r="A199" s="34">
        <v>19.4</v>
      </c>
      <c r="B199" s="35">
        <f t="shared" si="7"/>
        <v>7.15</v>
      </c>
      <c r="C199" s="36">
        <f t="shared" si="8"/>
        <v>336.4488</v>
      </c>
      <c r="D199" s="36">
        <f t="shared" si="9"/>
        <v>521.1264</v>
      </c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</row>
    <row r="200" spans="1:17" ht="15.75">
      <c r="A200" s="34">
        <v>19.5</v>
      </c>
      <c r="B200" s="35">
        <f t="shared" si="7"/>
        <v>7.19</v>
      </c>
      <c r="C200" s="36">
        <f t="shared" si="8"/>
        <v>339.9427</v>
      </c>
      <c r="D200" s="36">
        <f t="shared" si="9"/>
        <v>526.9735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1:17" ht="15.75">
      <c r="A201" s="34">
        <v>19.6</v>
      </c>
      <c r="B201" s="35">
        <f t="shared" si="7"/>
        <v>7.22</v>
      </c>
      <c r="C201" s="36">
        <f t="shared" si="8"/>
        <v>342.5741</v>
      </c>
      <c r="D201" s="36">
        <f t="shared" si="9"/>
        <v>531.3802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</row>
    <row r="202" spans="1:17" ht="15.75">
      <c r="A202" s="34">
        <v>19.7</v>
      </c>
      <c r="B202" s="35">
        <f t="shared" si="7"/>
        <v>7.26</v>
      </c>
      <c r="C202" s="36">
        <f t="shared" si="8"/>
        <v>346.097</v>
      </c>
      <c r="D202" s="36">
        <f t="shared" si="9"/>
        <v>537.2844</v>
      </c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</row>
    <row r="203" spans="1:17" ht="15.75">
      <c r="A203" s="34">
        <v>19.8</v>
      </c>
      <c r="B203" s="35">
        <f t="shared" si="7"/>
        <v>7.3</v>
      </c>
      <c r="C203" s="36">
        <f t="shared" si="8"/>
        <v>349.6365</v>
      </c>
      <c r="D203" s="36">
        <f t="shared" si="9"/>
        <v>543.2212</v>
      </c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</row>
    <row r="204" spans="1:17" ht="15.75">
      <c r="A204" s="34">
        <v>19.9</v>
      </c>
      <c r="B204" s="35">
        <f t="shared" si="7"/>
        <v>7.34</v>
      </c>
      <c r="C204" s="36">
        <f t="shared" si="8"/>
        <v>353.1926</v>
      </c>
      <c r="D204" s="36">
        <f t="shared" si="9"/>
        <v>549.1906</v>
      </c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1:17" ht="15.75">
      <c r="A205" s="34">
        <v>20</v>
      </c>
      <c r="B205" s="35">
        <f aca="true" t="shared" si="10" ref="B205:B268">ROUND(A205*1000000000/($C$4^2*67824),2)</f>
        <v>7.37</v>
      </c>
      <c r="C205" s="36">
        <f aca="true" t="shared" si="11" ref="C205:C268">ROUND(((B205/(85*($C$4/4000)^0.63))^1.85185)*1000,4)</f>
        <v>355.8705</v>
      </c>
      <c r="D205" s="36">
        <f aca="true" t="shared" si="12" ref="D205:D268">ROUND(4*0.01*1000*B205^2/2/9.81/($C$4/1000),4)</f>
        <v>553.6891</v>
      </c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</row>
    <row r="206" spans="1:17" ht="15.75">
      <c r="A206" s="34">
        <v>20.1</v>
      </c>
      <c r="B206" s="35">
        <f t="shared" si="10"/>
        <v>7.41</v>
      </c>
      <c r="C206" s="36">
        <f t="shared" si="11"/>
        <v>359.4556</v>
      </c>
      <c r="D206" s="36">
        <f t="shared" si="12"/>
        <v>559.7156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</row>
    <row r="207" spans="1:17" ht="15.75">
      <c r="A207" s="34">
        <v>20.2</v>
      </c>
      <c r="B207" s="35">
        <f t="shared" si="10"/>
        <v>7.45</v>
      </c>
      <c r="C207" s="36">
        <f t="shared" si="11"/>
        <v>363.0571</v>
      </c>
      <c r="D207" s="36">
        <f t="shared" si="12"/>
        <v>565.7747</v>
      </c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</row>
    <row r="208" spans="1:17" ht="15.75">
      <c r="A208" s="34">
        <v>20.3</v>
      </c>
      <c r="B208" s="35">
        <f t="shared" si="10"/>
        <v>7.48</v>
      </c>
      <c r="C208" s="36">
        <f t="shared" si="11"/>
        <v>365.7691</v>
      </c>
      <c r="D208" s="36">
        <f t="shared" si="12"/>
        <v>570.3405</v>
      </c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</row>
    <row r="209" spans="1:17" ht="15.75">
      <c r="A209" s="34">
        <v>20.4</v>
      </c>
      <c r="B209" s="35">
        <f t="shared" si="10"/>
        <v>7.52</v>
      </c>
      <c r="C209" s="36">
        <f t="shared" si="11"/>
        <v>369.3996</v>
      </c>
      <c r="D209" s="36">
        <f t="shared" si="12"/>
        <v>576.4567</v>
      </c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</row>
    <row r="210" spans="1:17" ht="15.75">
      <c r="A210" s="34">
        <v>20.5</v>
      </c>
      <c r="B210" s="35">
        <f t="shared" si="10"/>
        <v>7.56</v>
      </c>
      <c r="C210" s="36">
        <f t="shared" si="11"/>
        <v>373.0465</v>
      </c>
      <c r="D210" s="36">
        <f t="shared" si="12"/>
        <v>582.6055</v>
      </c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</row>
    <row r="211" spans="1:17" ht="15.75">
      <c r="A211" s="34">
        <v>20.6</v>
      </c>
      <c r="B211" s="35">
        <f t="shared" si="10"/>
        <v>7.59</v>
      </c>
      <c r="C211" s="36">
        <f t="shared" si="11"/>
        <v>375.7925</v>
      </c>
      <c r="D211" s="36">
        <f t="shared" si="12"/>
        <v>587.2385</v>
      </c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</row>
    <row r="212" spans="1:17" ht="15.75">
      <c r="A212" s="34">
        <v>20.7</v>
      </c>
      <c r="B212" s="35">
        <f t="shared" si="10"/>
        <v>7.63</v>
      </c>
      <c r="C212" s="36">
        <f t="shared" si="11"/>
        <v>379.4682</v>
      </c>
      <c r="D212" s="36">
        <f t="shared" si="12"/>
        <v>593.4444</v>
      </c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</row>
    <row r="213" spans="1:17" ht="15.75">
      <c r="A213" s="34">
        <v>20.8</v>
      </c>
      <c r="B213" s="35">
        <f t="shared" si="10"/>
        <v>7.67</v>
      </c>
      <c r="C213" s="36">
        <f t="shared" si="11"/>
        <v>383.1604</v>
      </c>
      <c r="D213" s="36">
        <f t="shared" si="12"/>
        <v>599.683</v>
      </c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</row>
    <row r="214" spans="1:17" ht="15.75">
      <c r="A214" s="34">
        <v>20.9</v>
      </c>
      <c r="B214" s="35">
        <f t="shared" si="10"/>
        <v>7.7</v>
      </c>
      <c r="C214" s="36">
        <f t="shared" si="11"/>
        <v>385.9404</v>
      </c>
      <c r="D214" s="36">
        <f t="shared" si="12"/>
        <v>604.3833</v>
      </c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</row>
    <row r="215" spans="1:17" ht="15.75">
      <c r="A215" s="34">
        <v>21</v>
      </c>
      <c r="B215" s="35">
        <f t="shared" si="10"/>
        <v>7.74</v>
      </c>
      <c r="C215" s="36">
        <f t="shared" si="11"/>
        <v>389.6613</v>
      </c>
      <c r="D215" s="36">
        <f t="shared" si="12"/>
        <v>610.6789</v>
      </c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</row>
    <row r="216" spans="1:17" ht="15.75">
      <c r="A216" s="34">
        <v>21.1</v>
      </c>
      <c r="B216" s="35">
        <f t="shared" si="10"/>
        <v>7.78</v>
      </c>
      <c r="C216" s="36">
        <f t="shared" si="11"/>
        <v>393.3987</v>
      </c>
      <c r="D216" s="36">
        <f t="shared" si="12"/>
        <v>617.0071</v>
      </c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</row>
    <row r="217" spans="1:17" ht="15.75">
      <c r="A217" s="34">
        <v>21.2</v>
      </c>
      <c r="B217" s="35">
        <f t="shared" si="10"/>
        <v>7.81</v>
      </c>
      <c r="C217" s="36">
        <f t="shared" si="11"/>
        <v>396.2125</v>
      </c>
      <c r="D217" s="36">
        <f t="shared" si="12"/>
        <v>621.7747</v>
      </c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</row>
    <row r="218" spans="1:17" ht="15.75">
      <c r="A218" s="34">
        <v>21.3</v>
      </c>
      <c r="B218" s="35">
        <f t="shared" si="10"/>
        <v>7.85</v>
      </c>
      <c r="C218" s="36">
        <f t="shared" si="11"/>
        <v>399.9786</v>
      </c>
      <c r="D218" s="36">
        <f t="shared" si="12"/>
        <v>628.16</v>
      </c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</row>
    <row r="219" spans="1:17" ht="15.75">
      <c r="A219" s="34">
        <v>21.4</v>
      </c>
      <c r="B219" s="35">
        <f t="shared" si="10"/>
        <v>7.89</v>
      </c>
      <c r="C219" s="36">
        <f t="shared" si="11"/>
        <v>403.7611</v>
      </c>
      <c r="D219" s="36">
        <f t="shared" si="12"/>
        <v>634.578</v>
      </c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</row>
    <row r="220" spans="1:17" ht="15.75">
      <c r="A220" s="34">
        <v>21.5</v>
      </c>
      <c r="B220" s="35">
        <f t="shared" si="10"/>
        <v>7.92</v>
      </c>
      <c r="C220" s="36">
        <f t="shared" si="11"/>
        <v>406.6086</v>
      </c>
      <c r="D220" s="36">
        <f t="shared" si="12"/>
        <v>639.4128</v>
      </c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1:17" ht="15.75">
      <c r="A221" s="34">
        <v>21.6</v>
      </c>
      <c r="B221" s="35">
        <f t="shared" si="10"/>
        <v>7.96</v>
      </c>
      <c r="C221" s="36">
        <f t="shared" si="11"/>
        <v>410.4197</v>
      </c>
      <c r="D221" s="36">
        <f t="shared" si="12"/>
        <v>645.8879</v>
      </c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</row>
    <row r="222" spans="1:17" ht="15.75">
      <c r="A222" s="34">
        <v>21.7</v>
      </c>
      <c r="B222" s="35">
        <f t="shared" si="10"/>
        <v>8</v>
      </c>
      <c r="C222" s="36">
        <f t="shared" si="11"/>
        <v>414.2472</v>
      </c>
      <c r="D222" s="36">
        <f t="shared" si="12"/>
        <v>652.3955</v>
      </c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</row>
    <row r="223" spans="1:17" ht="15.75">
      <c r="A223" s="34">
        <v>21.8</v>
      </c>
      <c r="B223" s="35">
        <f t="shared" si="10"/>
        <v>8.04</v>
      </c>
      <c r="C223" s="36">
        <f t="shared" si="11"/>
        <v>418.091</v>
      </c>
      <c r="D223" s="36">
        <f t="shared" si="12"/>
        <v>658.9358</v>
      </c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</row>
    <row r="224" spans="1:17" ht="15.75">
      <c r="A224" s="34">
        <v>21.9</v>
      </c>
      <c r="B224" s="35">
        <f t="shared" si="10"/>
        <v>8.07</v>
      </c>
      <c r="C224" s="36">
        <f t="shared" si="11"/>
        <v>420.9845</v>
      </c>
      <c r="D224" s="36">
        <f t="shared" si="12"/>
        <v>663.8624</v>
      </c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</row>
    <row r="225" spans="1:17" ht="15.75">
      <c r="A225" s="34">
        <v>22</v>
      </c>
      <c r="B225" s="35">
        <f t="shared" si="10"/>
        <v>8.11</v>
      </c>
      <c r="C225" s="36">
        <f t="shared" si="11"/>
        <v>424.8569</v>
      </c>
      <c r="D225" s="36">
        <f t="shared" si="12"/>
        <v>670.4597</v>
      </c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</row>
    <row r="226" spans="1:17" ht="15.75">
      <c r="A226" s="34">
        <v>22.1</v>
      </c>
      <c r="B226" s="35">
        <f t="shared" si="10"/>
        <v>8.15</v>
      </c>
      <c r="C226" s="36">
        <f t="shared" si="11"/>
        <v>428.7455</v>
      </c>
      <c r="D226" s="36">
        <f t="shared" si="12"/>
        <v>677.0897</v>
      </c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</row>
    <row r="227" spans="1:17" ht="15.75">
      <c r="A227" s="34">
        <v>22.2</v>
      </c>
      <c r="B227" s="35">
        <f t="shared" si="10"/>
        <v>8.18</v>
      </c>
      <c r="C227" s="36">
        <f t="shared" si="11"/>
        <v>431.6727</v>
      </c>
      <c r="D227" s="36">
        <f t="shared" si="12"/>
        <v>682.0836</v>
      </c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</row>
    <row r="228" spans="1:17" ht="15.75">
      <c r="A228" s="34">
        <v>22.3</v>
      </c>
      <c r="B228" s="35">
        <f t="shared" si="10"/>
        <v>8.22</v>
      </c>
      <c r="C228" s="36">
        <f t="shared" si="11"/>
        <v>435.5898</v>
      </c>
      <c r="D228" s="36">
        <f t="shared" si="12"/>
        <v>688.7706</v>
      </c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</row>
    <row r="229" spans="1:17" ht="15.75">
      <c r="A229" s="34">
        <v>22.4</v>
      </c>
      <c r="B229" s="35">
        <f t="shared" si="10"/>
        <v>8.26</v>
      </c>
      <c r="C229" s="36">
        <f t="shared" si="11"/>
        <v>439.5233</v>
      </c>
      <c r="D229" s="36">
        <f t="shared" si="12"/>
        <v>695.4903</v>
      </c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</row>
    <row r="230" spans="1:17" ht="15.75">
      <c r="A230" s="34">
        <v>22.5</v>
      </c>
      <c r="B230" s="35">
        <f t="shared" si="10"/>
        <v>8.29</v>
      </c>
      <c r="C230" s="36">
        <f t="shared" si="11"/>
        <v>442.484</v>
      </c>
      <c r="D230" s="36">
        <f t="shared" si="12"/>
        <v>700.5515</v>
      </c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</row>
    <row r="231" spans="1:17" ht="15.75">
      <c r="A231" s="34">
        <v>22.6</v>
      </c>
      <c r="B231" s="35">
        <f t="shared" si="10"/>
        <v>8.33</v>
      </c>
      <c r="C231" s="36">
        <f t="shared" si="11"/>
        <v>446.4459</v>
      </c>
      <c r="D231" s="36">
        <f t="shared" si="12"/>
        <v>707.3282</v>
      </c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</row>
    <row r="232" spans="1:17" ht="15.75">
      <c r="A232" s="34">
        <v>22.7</v>
      </c>
      <c r="B232" s="35">
        <f t="shared" si="10"/>
        <v>8.37</v>
      </c>
      <c r="C232" s="36">
        <f t="shared" si="11"/>
        <v>450.424</v>
      </c>
      <c r="D232" s="36">
        <f t="shared" si="12"/>
        <v>714.1376</v>
      </c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</row>
    <row r="233" spans="1:17" ht="15.75">
      <c r="A233" s="34">
        <v>22.8</v>
      </c>
      <c r="B233" s="35">
        <f t="shared" si="10"/>
        <v>8.4</v>
      </c>
      <c r="C233" s="36">
        <f t="shared" si="11"/>
        <v>453.4182</v>
      </c>
      <c r="D233" s="36">
        <f t="shared" si="12"/>
        <v>719.2661</v>
      </c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</row>
    <row r="234" spans="1:17" ht="15.75">
      <c r="A234" s="34">
        <v>22.9</v>
      </c>
      <c r="B234" s="35">
        <f t="shared" si="10"/>
        <v>8.44</v>
      </c>
      <c r="C234" s="36">
        <f t="shared" si="11"/>
        <v>457.4247</v>
      </c>
      <c r="D234" s="36">
        <f t="shared" si="12"/>
        <v>726.1325</v>
      </c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</row>
    <row r="235" spans="1:17" ht="15.75">
      <c r="A235" s="34">
        <v>23</v>
      </c>
      <c r="B235" s="35">
        <f t="shared" si="10"/>
        <v>8.48</v>
      </c>
      <c r="C235" s="36">
        <f t="shared" si="11"/>
        <v>461.4474</v>
      </c>
      <c r="D235" s="36">
        <f t="shared" si="12"/>
        <v>733.0316</v>
      </c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</row>
    <row r="236" spans="1:17" ht="15.75">
      <c r="A236" s="34">
        <v>23.1</v>
      </c>
      <c r="B236" s="35">
        <f t="shared" si="10"/>
        <v>8.51</v>
      </c>
      <c r="C236" s="36">
        <f t="shared" si="11"/>
        <v>464.4751</v>
      </c>
      <c r="D236" s="36">
        <f t="shared" si="12"/>
        <v>738.2273</v>
      </c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</row>
    <row r="237" spans="1:17" ht="15.75">
      <c r="A237" s="34">
        <v>23.2</v>
      </c>
      <c r="B237" s="35">
        <f t="shared" si="10"/>
        <v>8.55</v>
      </c>
      <c r="C237" s="36">
        <f t="shared" si="11"/>
        <v>468.5261</v>
      </c>
      <c r="D237" s="36">
        <f t="shared" si="12"/>
        <v>745.1835</v>
      </c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</row>
    <row r="238" spans="1:17" ht="15.75">
      <c r="A238" s="34">
        <v>23.3</v>
      </c>
      <c r="B238" s="35">
        <f t="shared" si="10"/>
        <v>8.59</v>
      </c>
      <c r="C238" s="36">
        <f t="shared" si="11"/>
        <v>472.5934</v>
      </c>
      <c r="D238" s="36">
        <f t="shared" si="12"/>
        <v>752.1723</v>
      </c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</row>
    <row r="239" spans="1:17" ht="15.75">
      <c r="A239" s="34">
        <v>23.4</v>
      </c>
      <c r="B239" s="35">
        <f t="shared" si="10"/>
        <v>8.63</v>
      </c>
      <c r="C239" s="36">
        <f t="shared" si="11"/>
        <v>476.6767</v>
      </c>
      <c r="D239" s="36">
        <f t="shared" si="12"/>
        <v>759.1937</v>
      </c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</row>
    <row r="240" spans="1:17" ht="15.75">
      <c r="A240" s="34">
        <v>23.5</v>
      </c>
      <c r="B240" s="35">
        <f t="shared" si="10"/>
        <v>8.66</v>
      </c>
      <c r="C240" s="36">
        <f t="shared" si="11"/>
        <v>479.7499</v>
      </c>
      <c r="D240" s="36">
        <f t="shared" si="12"/>
        <v>764.4811</v>
      </c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</row>
    <row r="241" spans="1:17" ht="15.75">
      <c r="A241" s="34">
        <v>23.6</v>
      </c>
      <c r="B241" s="35">
        <f t="shared" si="10"/>
        <v>8.7</v>
      </c>
      <c r="C241" s="36">
        <f t="shared" si="11"/>
        <v>483.8615</v>
      </c>
      <c r="D241" s="36">
        <f t="shared" si="12"/>
        <v>771.5596</v>
      </c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</row>
    <row r="242" spans="1:17" ht="15.75">
      <c r="A242" s="34">
        <v>23.7</v>
      </c>
      <c r="B242" s="35">
        <f t="shared" si="10"/>
        <v>8.74</v>
      </c>
      <c r="C242" s="36">
        <f t="shared" si="11"/>
        <v>487.9893</v>
      </c>
      <c r="D242" s="36">
        <f t="shared" si="12"/>
        <v>778.6707</v>
      </c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</row>
    <row r="243" spans="1:17" ht="15.75">
      <c r="A243" s="34">
        <v>23.8</v>
      </c>
      <c r="B243" s="35">
        <f t="shared" si="10"/>
        <v>8.77</v>
      </c>
      <c r="C243" s="36">
        <f t="shared" si="11"/>
        <v>491.0957</v>
      </c>
      <c r="D243" s="36">
        <f t="shared" si="12"/>
        <v>784.0255</v>
      </c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</row>
    <row r="244" spans="1:17" ht="15.75">
      <c r="A244" s="34">
        <v>23.9</v>
      </c>
      <c r="B244" s="35">
        <f t="shared" si="10"/>
        <v>8.81</v>
      </c>
      <c r="C244" s="36">
        <f t="shared" si="11"/>
        <v>495.2517</v>
      </c>
      <c r="D244" s="36">
        <f t="shared" si="12"/>
        <v>791.1937</v>
      </c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</row>
    <row r="245" spans="1:17" ht="15.75">
      <c r="A245" s="34">
        <v>24</v>
      </c>
      <c r="B245" s="35">
        <f t="shared" si="10"/>
        <v>8.85</v>
      </c>
      <c r="C245" s="36">
        <f t="shared" si="11"/>
        <v>499.4238</v>
      </c>
      <c r="D245" s="36">
        <f t="shared" si="12"/>
        <v>798.3945</v>
      </c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</row>
    <row r="246" spans="1:17" ht="15.75">
      <c r="A246" s="34">
        <v>24.1</v>
      </c>
      <c r="B246" s="35">
        <f t="shared" si="10"/>
        <v>8.88</v>
      </c>
      <c r="C246" s="36">
        <f t="shared" si="11"/>
        <v>502.5635</v>
      </c>
      <c r="D246" s="36">
        <f t="shared" si="12"/>
        <v>803.8165</v>
      </c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</row>
    <row r="247" spans="1:17" ht="15.75">
      <c r="A247" s="34">
        <v>24.2</v>
      </c>
      <c r="B247" s="35">
        <f t="shared" si="10"/>
        <v>8.92</v>
      </c>
      <c r="C247" s="36">
        <f t="shared" si="11"/>
        <v>506.7637</v>
      </c>
      <c r="D247" s="36">
        <f t="shared" si="12"/>
        <v>811.0744</v>
      </c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</row>
    <row r="248" spans="1:17" ht="15.75">
      <c r="A248" s="34">
        <v>24.3</v>
      </c>
      <c r="B248" s="35">
        <f t="shared" si="10"/>
        <v>8.96</v>
      </c>
      <c r="C248" s="36">
        <f t="shared" si="11"/>
        <v>510.9801</v>
      </c>
      <c r="D248" s="36">
        <f t="shared" si="12"/>
        <v>818.3649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</row>
    <row r="249" spans="1:17" ht="15.75">
      <c r="A249" s="34">
        <v>24.4</v>
      </c>
      <c r="B249" s="35">
        <f t="shared" si="10"/>
        <v>8.99</v>
      </c>
      <c r="C249" s="36">
        <f t="shared" si="11"/>
        <v>514.1529</v>
      </c>
      <c r="D249" s="36">
        <f t="shared" si="12"/>
        <v>823.8542</v>
      </c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</row>
    <row r="250" spans="1:17" ht="15.75">
      <c r="A250" s="34">
        <v>24.5</v>
      </c>
      <c r="B250" s="35">
        <f t="shared" si="10"/>
        <v>9.03</v>
      </c>
      <c r="C250" s="36">
        <f t="shared" si="11"/>
        <v>518.3973</v>
      </c>
      <c r="D250" s="36">
        <f t="shared" si="12"/>
        <v>831.2018</v>
      </c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</row>
    <row r="251" spans="1:17" ht="15.75">
      <c r="A251" s="34">
        <v>24.6</v>
      </c>
      <c r="B251" s="35">
        <f t="shared" si="10"/>
        <v>9.07</v>
      </c>
      <c r="C251" s="36">
        <f t="shared" si="11"/>
        <v>522.6578</v>
      </c>
      <c r="D251" s="36">
        <f t="shared" si="12"/>
        <v>838.5821</v>
      </c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</row>
    <row r="252" spans="1:17" ht="15.75">
      <c r="A252" s="34">
        <v>24.7</v>
      </c>
      <c r="B252" s="35">
        <f t="shared" si="10"/>
        <v>9.1</v>
      </c>
      <c r="C252" s="36">
        <f t="shared" si="11"/>
        <v>525.8637</v>
      </c>
      <c r="D252" s="36">
        <f t="shared" si="12"/>
        <v>844.1386</v>
      </c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</row>
    <row r="253" spans="1:17" ht="15.75">
      <c r="A253" s="34">
        <v>24.8</v>
      </c>
      <c r="B253" s="35">
        <f t="shared" si="10"/>
        <v>9.14</v>
      </c>
      <c r="C253" s="36">
        <f t="shared" si="11"/>
        <v>530.1522</v>
      </c>
      <c r="D253" s="36">
        <f t="shared" si="12"/>
        <v>851.5759</v>
      </c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</row>
    <row r="254" spans="1:17" ht="15.75">
      <c r="A254" s="34">
        <v>24.9</v>
      </c>
      <c r="B254" s="35">
        <f t="shared" si="10"/>
        <v>9.18</v>
      </c>
      <c r="C254" s="36">
        <f t="shared" si="11"/>
        <v>534.4568</v>
      </c>
      <c r="D254" s="36">
        <f t="shared" si="12"/>
        <v>859.0459</v>
      </c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</row>
    <row r="255" spans="1:17" ht="15.75">
      <c r="A255" s="34">
        <v>25</v>
      </c>
      <c r="B255" s="35">
        <f t="shared" si="10"/>
        <v>9.22</v>
      </c>
      <c r="C255" s="36">
        <f t="shared" si="11"/>
        <v>538.7773</v>
      </c>
      <c r="D255" s="36">
        <f t="shared" si="12"/>
        <v>866.5484</v>
      </c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</row>
    <row r="256" spans="1:17" ht="15.75">
      <c r="A256" s="34">
        <v>25.1</v>
      </c>
      <c r="B256" s="35">
        <f t="shared" si="10"/>
        <v>9.25</v>
      </c>
      <c r="C256" s="36">
        <f t="shared" si="11"/>
        <v>542.0283</v>
      </c>
      <c r="D256" s="36">
        <f t="shared" si="12"/>
        <v>872.1967</v>
      </c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</row>
    <row r="257" spans="1:17" ht="15.75">
      <c r="A257" s="34">
        <v>25.2</v>
      </c>
      <c r="B257" s="35">
        <f t="shared" si="10"/>
        <v>9.29</v>
      </c>
      <c r="C257" s="36">
        <f t="shared" si="11"/>
        <v>546.3768</v>
      </c>
      <c r="D257" s="36">
        <f t="shared" si="12"/>
        <v>879.7564</v>
      </c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</row>
    <row r="258" spans="1:17" ht="15.75">
      <c r="A258" s="34">
        <v>25.3</v>
      </c>
      <c r="B258" s="35">
        <f t="shared" si="10"/>
        <v>9.33</v>
      </c>
      <c r="C258" s="36">
        <f t="shared" si="11"/>
        <v>550.7414</v>
      </c>
      <c r="D258" s="36">
        <f t="shared" si="12"/>
        <v>887.3486</v>
      </c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</row>
    <row r="259" spans="1:17" ht="15.75">
      <c r="A259" s="34">
        <v>25.4</v>
      </c>
      <c r="B259" s="35">
        <f t="shared" si="10"/>
        <v>9.36</v>
      </c>
      <c r="C259" s="36">
        <f t="shared" si="11"/>
        <v>554.0252</v>
      </c>
      <c r="D259" s="36">
        <f t="shared" si="12"/>
        <v>893.0642</v>
      </c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</row>
    <row r="260" spans="1:17" ht="15.75">
      <c r="A260" s="34">
        <v>25.5</v>
      </c>
      <c r="B260" s="35">
        <f t="shared" si="10"/>
        <v>9.4</v>
      </c>
      <c r="C260" s="36">
        <f t="shared" si="11"/>
        <v>558.4177</v>
      </c>
      <c r="D260" s="36">
        <f t="shared" si="12"/>
        <v>900.7136</v>
      </c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</row>
    <row r="261" spans="1:17" ht="15.75">
      <c r="A261" s="34">
        <v>25.6</v>
      </c>
      <c r="B261" s="35">
        <f t="shared" si="10"/>
        <v>9.44</v>
      </c>
      <c r="C261" s="36">
        <f t="shared" si="11"/>
        <v>562.8261</v>
      </c>
      <c r="D261" s="36">
        <f t="shared" si="12"/>
        <v>908.3955</v>
      </c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</row>
    <row r="262" spans="1:17" ht="15.75">
      <c r="A262" s="34">
        <v>25.7</v>
      </c>
      <c r="B262" s="35">
        <f t="shared" si="10"/>
        <v>9.47</v>
      </c>
      <c r="C262" s="36">
        <f t="shared" si="11"/>
        <v>566.1429</v>
      </c>
      <c r="D262" s="36">
        <f t="shared" si="12"/>
        <v>914.1784</v>
      </c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</row>
    <row r="263" spans="1:17" ht="15.75">
      <c r="A263" s="34">
        <v>25.8</v>
      </c>
      <c r="B263" s="35">
        <f t="shared" si="10"/>
        <v>9.51</v>
      </c>
      <c r="C263" s="36">
        <f t="shared" si="11"/>
        <v>570.5792</v>
      </c>
      <c r="D263" s="36">
        <f t="shared" si="12"/>
        <v>921.9174</v>
      </c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</row>
    <row r="264" spans="1:17" ht="15.75">
      <c r="A264" s="34">
        <v>25.9</v>
      </c>
      <c r="B264" s="35">
        <f t="shared" si="10"/>
        <v>9.55</v>
      </c>
      <c r="C264" s="36">
        <f t="shared" si="11"/>
        <v>575.0315</v>
      </c>
      <c r="D264" s="36">
        <f t="shared" si="12"/>
        <v>929.6891</v>
      </c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</row>
    <row r="265" spans="1:17" ht="15.75">
      <c r="A265" s="34">
        <v>26</v>
      </c>
      <c r="B265" s="35">
        <f t="shared" si="10"/>
        <v>9.58</v>
      </c>
      <c r="C265" s="36">
        <f t="shared" si="11"/>
        <v>578.3811</v>
      </c>
      <c r="D265" s="36">
        <f t="shared" si="12"/>
        <v>935.5392</v>
      </c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</row>
    <row r="266" spans="1:17" ht="15.75">
      <c r="A266" s="34">
        <v>26.1</v>
      </c>
      <c r="B266" s="35">
        <f t="shared" si="10"/>
        <v>9.62</v>
      </c>
      <c r="C266" s="36">
        <f t="shared" si="11"/>
        <v>582.8612</v>
      </c>
      <c r="D266" s="36">
        <f t="shared" si="12"/>
        <v>943.368</v>
      </c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</row>
    <row r="267" spans="1:17" ht="15.75">
      <c r="A267" s="34">
        <v>26.2</v>
      </c>
      <c r="B267" s="35">
        <f t="shared" si="10"/>
        <v>9.66</v>
      </c>
      <c r="C267" s="36">
        <f t="shared" si="11"/>
        <v>587.3572</v>
      </c>
      <c r="D267" s="36">
        <f t="shared" si="12"/>
        <v>951.2294</v>
      </c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</row>
    <row r="268" spans="1:17" ht="15.75">
      <c r="A268" s="34">
        <v>26.3</v>
      </c>
      <c r="B268" s="35">
        <f t="shared" si="10"/>
        <v>9.69</v>
      </c>
      <c r="C268" s="36">
        <f t="shared" si="11"/>
        <v>590.7396</v>
      </c>
      <c r="D268" s="36">
        <f t="shared" si="12"/>
        <v>957.1468</v>
      </c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</row>
    <row r="269" spans="1:17" ht="15.75">
      <c r="A269" s="34">
        <v>26.4</v>
      </c>
      <c r="B269" s="35">
        <f aca="true" t="shared" si="13" ref="B269:B332">ROUND(A269*1000000000/($C$4^2*67824),2)</f>
        <v>9.73</v>
      </c>
      <c r="C269" s="36">
        <f aca="true" t="shared" si="14" ref="C269:C332">ROUND(((B269/(85*($C$4/4000)^0.63))^1.85185)*1000,4)</f>
        <v>595.2633</v>
      </c>
      <c r="D269" s="36">
        <f aca="true" t="shared" si="15" ref="D269:D332">ROUND(4*0.01*1000*B269^2/2/9.81/($C$4/1000),4)</f>
        <v>965.0652</v>
      </c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</row>
    <row r="270" spans="1:17" ht="15.75">
      <c r="A270" s="34">
        <v>26.5</v>
      </c>
      <c r="B270" s="35">
        <f t="shared" si="13"/>
        <v>9.77</v>
      </c>
      <c r="C270" s="36">
        <f t="shared" si="14"/>
        <v>599.803</v>
      </c>
      <c r="D270" s="36">
        <f t="shared" si="15"/>
        <v>973.0163</v>
      </c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</row>
    <row r="271" spans="1:17" ht="15.75">
      <c r="A271" s="34">
        <v>26.6</v>
      </c>
      <c r="B271" s="35">
        <f t="shared" si="13"/>
        <v>9.8</v>
      </c>
      <c r="C271" s="36">
        <f t="shared" si="14"/>
        <v>603.2181</v>
      </c>
      <c r="D271" s="36">
        <f t="shared" si="15"/>
        <v>979.001</v>
      </c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</row>
    <row r="272" spans="1:17" ht="15.75">
      <c r="A272" s="34">
        <v>26.7</v>
      </c>
      <c r="B272" s="35">
        <f t="shared" si="13"/>
        <v>9.84</v>
      </c>
      <c r="C272" s="36">
        <f t="shared" si="14"/>
        <v>607.7855</v>
      </c>
      <c r="D272" s="36">
        <f t="shared" si="15"/>
        <v>987.0092</v>
      </c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</row>
    <row r="273" spans="1:17" ht="15.75">
      <c r="A273" s="34">
        <v>26.8</v>
      </c>
      <c r="B273" s="35">
        <f t="shared" si="13"/>
        <v>9.88</v>
      </c>
      <c r="C273" s="36">
        <f t="shared" si="14"/>
        <v>612.3688</v>
      </c>
      <c r="D273" s="36">
        <f t="shared" si="15"/>
        <v>995.0499</v>
      </c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</row>
    <row r="274" spans="1:17" ht="15.75">
      <c r="A274" s="34">
        <v>26.9</v>
      </c>
      <c r="B274" s="35">
        <f t="shared" si="13"/>
        <v>9.92</v>
      </c>
      <c r="C274" s="36">
        <f t="shared" si="14"/>
        <v>616.9678</v>
      </c>
      <c r="D274" s="36">
        <f t="shared" si="15"/>
        <v>1003.1233</v>
      </c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</row>
    <row r="275" spans="1:17" ht="15.75">
      <c r="A275" s="34">
        <v>27</v>
      </c>
      <c r="B275" s="35">
        <f t="shared" si="13"/>
        <v>9.95</v>
      </c>
      <c r="C275" s="36">
        <f t="shared" si="14"/>
        <v>620.4275</v>
      </c>
      <c r="D275" s="36">
        <f t="shared" si="15"/>
        <v>1009.1998</v>
      </c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</row>
    <row r="276" spans="1:17" ht="15.75">
      <c r="A276" s="34">
        <v>27.1</v>
      </c>
      <c r="B276" s="35">
        <f t="shared" si="13"/>
        <v>9.99</v>
      </c>
      <c r="C276" s="36">
        <f t="shared" si="14"/>
        <v>625.0543</v>
      </c>
      <c r="D276" s="36">
        <f t="shared" si="15"/>
        <v>1017.3303</v>
      </c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</row>
    <row r="277" spans="1:17" ht="15.75">
      <c r="A277" s="34">
        <v>27.2</v>
      </c>
      <c r="B277" s="35">
        <f t="shared" si="13"/>
        <v>10.03</v>
      </c>
      <c r="C277" s="36">
        <f t="shared" si="14"/>
        <v>629.6968</v>
      </c>
      <c r="D277" s="36">
        <f t="shared" si="15"/>
        <v>1025.4934</v>
      </c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</row>
    <row r="278" spans="1:17" ht="15.75">
      <c r="A278" s="34">
        <v>27.3</v>
      </c>
      <c r="B278" s="35">
        <f t="shared" si="13"/>
        <v>10.06</v>
      </c>
      <c r="C278" s="36">
        <f t="shared" si="14"/>
        <v>633.1891</v>
      </c>
      <c r="D278" s="36">
        <f t="shared" si="15"/>
        <v>1031.6371</v>
      </c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</row>
    <row r="279" spans="1:17" ht="15.75">
      <c r="A279" s="34">
        <v>27.4</v>
      </c>
      <c r="B279" s="35">
        <f t="shared" si="13"/>
        <v>10.1</v>
      </c>
      <c r="C279" s="36">
        <f t="shared" si="14"/>
        <v>637.8593</v>
      </c>
      <c r="D279" s="36">
        <f t="shared" si="15"/>
        <v>1039.8573</v>
      </c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</row>
    <row r="280" spans="1:17" ht="15.75">
      <c r="A280" s="34">
        <v>27.5</v>
      </c>
      <c r="B280" s="35">
        <f t="shared" si="13"/>
        <v>10.14</v>
      </c>
      <c r="C280" s="36">
        <f t="shared" si="14"/>
        <v>642.5453</v>
      </c>
      <c r="D280" s="36">
        <f t="shared" si="15"/>
        <v>1048.1101</v>
      </c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</row>
    <row r="281" spans="1:17" ht="15.75">
      <c r="A281" s="34">
        <v>27.6</v>
      </c>
      <c r="B281" s="35">
        <f t="shared" si="13"/>
        <v>10.17</v>
      </c>
      <c r="C281" s="36">
        <f t="shared" si="14"/>
        <v>646.0702</v>
      </c>
      <c r="D281" s="36">
        <f t="shared" si="15"/>
        <v>1054.3211</v>
      </c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</row>
    <row r="282" spans="1:17" ht="15.75">
      <c r="A282" s="34">
        <v>27.7</v>
      </c>
      <c r="B282" s="35">
        <f t="shared" si="13"/>
        <v>10.21</v>
      </c>
      <c r="C282" s="36">
        <f t="shared" si="14"/>
        <v>650.7837</v>
      </c>
      <c r="D282" s="36">
        <f t="shared" si="15"/>
        <v>1062.631</v>
      </c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</row>
    <row r="283" spans="1:17" ht="15.75">
      <c r="A283" s="34">
        <v>27.8</v>
      </c>
      <c r="B283" s="35">
        <f t="shared" si="13"/>
        <v>10.25</v>
      </c>
      <c r="C283" s="36">
        <f t="shared" si="14"/>
        <v>655.5131</v>
      </c>
      <c r="D283" s="36">
        <f t="shared" si="15"/>
        <v>1070.9735</v>
      </c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</row>
    <row r="284" spans="1:17" ht="15.75">
      <c r="A284" s="34">
        <v>27.9</v>
      </c>
      <c r="B284" s="35">
        <f t="shared" si="13"/>
        <v>10.28</v>
      </c>
      <c r="C284" s="36">
        <f t="shared" si="14"/>
        <v>659.0704</v>
      </c>
      <c r="D284" s="36">
        <f t="shared" si="15"/>
        <v>1077.2518</v>
      </c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</row>
    <row r="285" spans="1:17" ht="15.75">
      <c r="A285" s="34">
        <v>28</v>
      </c>
      <c r="B285" s="35">
        <f t="shared" si="13"/>
        <v>10.32</v>
      </c>
      <c r="C285" s="36">
        <f t="shared" si="14"/>
        <v>663.8273</v>
      </c>
      <c r="D285" s="36">
        <f t="shared" si="15"/>
        <v>1085.6514</v>
      </c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</row>
    <row r="286" spans="1:17" ht="15.75">
      <c r="A286" s="34">
        <v>28.1</v>
      </c>
      <c r="B286" s="35">
        <f t="shared" si="13"/>
        <v>10.36</v>
      </c>
      <c r="C286" s="36">
        <f t="shared" si="14"/>
        <v>668.5999</v>
      </c>
      <c r="D286" s="36">
        <f t="shared" si="15"/>
        <v>1094.0836</v>
      </c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</row>
    <row r="287" spans="1:17" ht="15.75">
      <c r="A287" s="34">
        <v>28.2</v>
      </c>
      <c r="B287" s="35">
        <f t="shared" si="13"/>
        <v>10.39</v>
      </c>
      <c r="C287" s="36">
        <f t="shared" si="14"/>
        <v>672.1897</v>
      </c>
      <c r="D287" s="36">
        <f t="shared" si="15"/>
        <v>1100.4292</v>
      </c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</row>
    <row r="288" spans="1:17" ht="15.75">
      <c r="A288" s="34">
        <v>28.3</v>
      </c>
      <c r="B288" s="35">
        <f t="shared" si="13"/>
        <v>10.43</v>
      </c>
      <c r="C288" s="36">
        <f t="shared" si="14"/>
        <v>676.9899</v>
      </c>
      <c r="D288" s="36">
        <f t="shared" si="15"/>
        <v>1108.9185</v>
      </c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</row>
    <row r="289" spans="1:17" ht="15.75">
      <c r="A289" s="34">
        <v>28.4</v>
      </c>
      <c r="B289" s="35">
        <f t="shared" si="13"/>
        <v>10.47</v>
      </c>
      <c r="C289" s="36">
        <f t="shared" si="14"/>
        <v>681.8057</v>
      </c>
      <c r="D289" s="36">
        <f t="shared" si="15"/>
        <v>1117.4404</v>
      </c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</row>
    <row r="290" spans="1:17" ht="15.75">
      <c r="A290" s="34">
        <v>28.5</v>
      </c>
      <c r="B290" s="35">
        <f t="shared" si="13"/>
        <v>10.51</v>
      </c>
      <c r="C290" s="36">
        <f t="shared" si="14"/>
        <v>686.6373</v>
      </c>
      <c r="D290" s="36">
        <f t="shared" si="15"/>
        <v>1125.9949</v>
      </c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</row>
    <row r="291" spans="1:17" ht="15.75">
      <c r="A291" s="34">
        <v>28.6</v>
      </c>
      <c r="B291" s="35">
        <f t="shared" si="13"/>
        <v>10.54</v>
      </c>
      <c r="C291" s="36">
        <f t="shared" si="14"/>
        <v>690.2712</v>
      </c>
      <c r="D291" s="36">
        <f t="shared" si="15"/>
        <v>1132.4322</v>
      </c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</row>
    <row r="292" spans="1:17" ht="15.75">
      <c r="A292" s="34">
        <v>28.7</v>
      </c>
      <c r="B292" s="35">
        <f t="shared" si="13"/>
        <v>10.58</v>
      </c>
      <c r="C292" s="36">
        <f t="shared" si="14"/>
        <v>695.1302</v>
      </c>
      <c r="D292" s="36">
        <f t="shared" si="15"/>
        <v>1141.0438</v>
      </c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</row>
    <row r="293" spans="1:17" ht="15.75">
      <c r="A293" s="34">
        <v>28.8</v>
      </c>
      <c r="B293" s="35">
        <f t="shared" si="13"/>
        <v>10.62</v>
      </c>
      <c r="C293" s="36">
        <f t="shared" si="14"/>
        <v>700.0049</v>
      </c>
      <c r="D293" s="36">
        <f t="shared" si="15"/>
        <v>1149.6881</v>
      </c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</row>
    <row r="294" spans="1:17" ht="15.75">
      <c r="A294" s="34">
        <v>28.9</v>
      </c>
      <c r="B294" s="35">
        <f t="shared" si="13"/>
        <v>10.65</v>
      </c>
      <c r="C294" s="36">
        <f t="shared" si="14"/>
        <v>703.6711</v>
      </c>
      <c r="D294" s="36">
        <f t="shared" si="15"/>
        <v>1156.1927</v>
      </c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</row>
    <row r="295" spans="1:17" ht="15.75">
      <c r="A295" s="34">
        <v>28.9999999999999</v>
      </c>
      <c r="B295" s="35">
        <f t="shared" si="13"/>
        <v>10.69</v>
      </c>
      <c r="C295" s="36">
        <f t="shared" si="14"/>
        <v>708.5732</v>
      </c>
      <c r="D295" s="36">
        <f t="shared" si="15"/>
        <v>1164.894</v>
      </c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</row>
    <row r="296" spans="1:17" ht="15.75">
      <c r="A296" s="34">
        <v>29.0999999999999</v>
      </c>
      <c r="B296" s="35">
        <f t="shared" si="13"/>
        <v>10.73</v>
      </c>
      <c r="C296" s="36">
        <f t="shared" si="14"/>
        <v>713.4909</v>
      </c>
      <c r="D296" s="36">
        <f t="shared" si="15"/>
        <v>1173.6279</v>
      </c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</row>
    <row r="297" spans="1:17" ht="15.75">
      <c r="A297" s="34">
        <v>29.1999999999999</v>
      </c>
      <c r="B297" s="35">
        <f t="shared" si="13"/>
        <v>10.76</v>
      </c>
      <c r="C297" s="36">
        <f t="shared" si="14"/>
        <v>717.1895</v>
      </c>
      <c r="D297" s="36">
        <f t="shared" si="15"/>
        <v>1180.1998</v>
      </c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</row>
    <row r="298" spans="1:17" ht="15.75">
      <c r="A298" s="34">
        <v>29.2999999999999</v>
      </c>
      <c r="B298" s="35">
        <f t="shared" si="13"/>
        <v>10.8</v>
      </c>
      <c r="C298" s="36">
        <f t="shared" si="14"/>
        <v>722.1346</v>
      </c>
      <c r="D298" s="36">
        <f t="shared" si="15"/>
        <v>1188.9908</v>
      </c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</row>
    <row r="299" spans="1:17" ht="15.75">
      <c r="A299" s="34">
        <v>29.3999999999999</v>
      </c>
      <c r="B299" s="35">
        <f t="shared" si="13"/>
        <v>10.84</v>
      </c>
      <c r="C299" s="36">
        <f t="shared" si="14"/>
        <v>727.0953</v>
      </c>
      <c r="D299" s="36">
        <f t="shared" si="15"/>
        <v>1197.8145</v>
      </c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</row>
    <row r="300" spans="1:17" ht="15.75">
      <c r="A300" s="34">
        <v>29.4999999999999</v>
      </c>
      <c r="B300" s="35">
        <f t="shared" si="13"/>
        <v>10.87</v>
      </c>
      <c r="C300" s="36">
        <f t="shared" si="14"/>
        <v>730.8261</v>
      </c>
      <c r="D300" s="36">
        <f t="shared" si="15"/>
        <v>1204.4536</v>
      </c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</row>
    <row r="301" spans="1:17" ht="15.75">
      <c r="A301" s="34">
        <v>29.5999999999999</v>
      </c>
      <c r="B301" s="35">
        <f t="shared" si="13"/>
        <v>10.91</v>
      </c>
      <c r="C301" s="36">
        <f t="shared" si="14"/>
        <v>735.8142</v>
      </c>
      <c r="D301" s="36">
        <f t="shared" si="15"/>
        <v>1213.3344</v>
      </c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</row>
    <row r="302" spans="1:17" ht="15.75">
      <c r="A302" s="34">
        <v>29.6999999999999</v>
      </c>
      <c r="B302" s="35">
        <f t="shared" si="13"/>
        <v>10.95</v>
      </c>
      <c r="C302" s="36">
        <f t="shared" si="14"/>
        <v>740.8178</v>
      </c>
      <c r="D302" s="36">
        <f t="shared" si="15"/>
        <v>1222.2477</v>
      </c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</row>
    <row r="303" spans="1:17" ht="15.75">
      <c r="A303" s="34">
        <v>29.7999999999999</v>
      </c>
      <c r="B303" s="35">
        <f t="shared" si="13"/>
        <v>10.98</v>
      </c>
      <c r="C303" s="36">
        <f t="shared" si="14"/>
        <v>744.5808</v>
      </c>
      <c r="D303" s="36">
        <f t="shared" si="15"/>
        <v>1228.9541</v>
      </c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</row>
    <row r="304" spans="1:17" ht="15.75">
      <c r="A304" s="34">
        <v>29.8999999999999</v>
      </c>
      <c r="B304" s="35">
        <f t="shared" si="13"/>
        <v>11.02</v>
      </c>
      <c r="C304" s="36">
        <f t="shared" si="14"/>
        <v>749.6117</v>
      </c>
      <c r="D304" s="36">
        <f t="shared" si="15"/>
        <v>1237.9246</v>
      </c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</row>
    <row r="305" spans="1:17" ht="15.75">
      <c r="A305" s="34">
        <v>29.9999999999999</v>
      </c>
      <c r="B305" s="35">
        <f t="shared" si="13"/>
        <v>11.06</v>
      </c>
      <c r="C305" s="36">
        <f t="shared" si="14"/>
        <v>754.6582</v>
      </c>
      <c r="D305" s="36">
        <f t="shared" si="15"/>
        <v>1246.9276</v>
      </c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</row>
    <row r="306" spans="1:17" ht="15.75">
      <c r="A306" s="34">
        <v>30.0999999999999</v>
      </c>
      <c r="B306" s="35">
        <f t="shared" si="13"/>
        <v>11.09</v>
      </c>
      <c r="C306" s="36">
        <f t="shared" si="14"/>
        <v>758.4533</v>
      </c>
      <c r="D306" s="36">
        <f t="shared" si="15"/>
        <v>1253.7013</v>
      </c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</row>
    <row r="307" spans="1:17" ht="15.75">
      <c r="A307" s="34">
        <v>30.1999999999999</v>
      </c>
      <c r="B307" s="35">
        <f t="shared" si="13"/>
        <v>11.13</v>
      </c>
      <c r="C307" s="36">
        <f t="shared" si="14"/>
        <v>763.5271</v>
      </c>
      <c r="D307" s="36">
        <f t="shared" si="15"/>
        <v>1262.7615</v>
      </c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</row>
    <row r="308" spans="1:17" ht="15.75">
      <c r="A308" s="34">
        <v>30.2999999999999</v>
      </c>
      <c r="B308" s="35">
        <f t="shared" si="13"/>
        <v>11.17</v>
      </c>
      <c r="C308" s="36">
        <f t="shared" si="14"/>
        <v>768.6164</v>
      </c>
      <c r="D308" s="36">
        <f t="shared" si="15"/>
        <v>1271.8542</v>
      </c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</row>
    <row r="309" spans="1:17" ht="15.75">
      <c r="A309" s="34">
        <v>30.3999999999999</v>
      </c>
      <c r="B309" s="35">
        <f t="shared" si="13"/>
        <v>11.21</v>
      </c>
      <c r="C309" s="36">
        <f t="shared" si="14"/>
        <v>773.7213</v>
      </c>
      <c r="D309" s="36">
        <f t="shared" si="15"/>
        <v>1280.9796</v>
      </c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</row>
    <row r="310" spans="1:17" ht="15.75">
      <c r="A310" s="34">
        <v>30.4999999999999</v>
      </c>
      <c r="B310" s="35">
        <f t="shared" si="13"/>
        <v>11.24</v>
      </c>
      <c r="C310" s="36">
        <f t="shared" si="14"/>
        <v>777.5601</v>
      </c>
      <c r="D310" s="36">
        <f t="shared" si="15"/>
        <v>1287.8451</v>
      </c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</row>
    <row r="311" spans="1:17" ht="15.75">
      <c r="A311" s="34">
        <v>30.5999999999999</v>
      </c>
      <c r="B311" s="35">
        <f t="shared" si="13"/>
        <v>11.28</v>
      </c>
      <c r="C311" s="36">
        <f t="shared" si="14"/>
        <v>782.6922</v>
      </c>
      <c r="D311" s="36">
        <f t="shared" si="15"/>
        <v>1297.0275</v>
      </c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</row>
    <row r="312" spans="1:17" ht="15.75">
      <c r="A312" s="34">
        <v>30.6999999999999</v>
      </c>
      <c r="B312" s="35">
        <f t="shared" si="13"/>
        <v>11.32</v>
      </c>
      <c r="C312" s="36">
        <f t="shared" si="14"/>
        <v>787.8397</v>
      </c>
      <c r="D312" s="36">
        <f t="shared" si="15"/>
        <v>1306.2426</v>
      </c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</row>
    <row r="313" spans="1:17" ht="15.75">
      <c r="A313" s="34">
        <v>30.7999999999999</v>
      </c>
      <c r="B313" s="35">
        <f t="shared" si="13"/>
        <v>11.35</v>
      </c>
      <c r="C313" s="36">
        <f t="shared" si="14"/>
        <v>791.7106</v>
      </c>
      <c r="D313" s="36">
        <f t="shared" si="15"/>
        <v>1313.1753</v>
      </c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</row>
    <row r="314" spans="1:17" ht="15.75">
      <c r="A314" s="34">
        <v>30.8999999999999</v>
      </c>
      <c r="B314" s="35">
        <f t="shared" si="13"/>
        <v>11.39</v>
      </c>
      <c r="C314" s="36">
        <f t="shared" si="14"/>
        <v>796.8853</v>
      </c>
      <c r="D314" s="36">
        <f t="shared" si="15"/>
        <v>1322.4475</v>
      </c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</row>
    <row r="315" spans="1:17" ht="15.75">
      <c r="A315" s="34">
        <v>30.9999999999999</v>
      </c>
      <c r="B315" s="35">
        <f t="shared" si="13"/>
        <v>11.43</v>
      </c>
      <c r="C315" s="36">
        <f t="shared" si="14"/>
        <v>802.0756</v>
      </c>
      <c r="D315" s="36">
        <f t="shared" si="15"/>
        <v>1331.7523</v>
      </c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</row>
    <row r="316" spans="1:17" ht="15.75">
      <c r="A316" s="34">
        <v>31.0999999999999</v>
      </c>
      <c r="B316" s="35">
        <f t="shared" si="13"/>
        <v>11.46</v>
      </c>
      <c r="C316" s="36">
        <f t="shared" si="14"/>
        <v>805.9784</v>
      </c>
      <c r="D316" s="36">
        <f t="shared" si="15"/>
        <v>1338.7523</v>
      </c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</row>
    <row r="317" spans="1:17" ht="15.75">
      <c r="A317" s="34">
        <v>31.1999999999999</v>
      </c>
      <c r="B317" s="35">
        <f t="shared" si="13"/>
        <v>11.5</v>
      </c>
      <c r="C317" s="36">
        <f t="shared" si="14"/>
        <v>811.1958</v>
      </c>
      <c r="D317" s="36">
        <f t="shared" si="15"/>
        <v>1348.1142</v>
      </c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</row>
    <row r="318" spans="1:17" ht="15.75">
      <c r="A318" s="34">
        <v>31.2999999999999</v>
      </c>
      <c r="B318" s="35">
        <f t="shared" si="13"/>
        <v>11.54</v>
      </c>
      <c r="C318" s="36">
        <f t="shared" si="14"/>
        <v>816.4286</v>
      </c>
      <c r="D318" s="36">
        <f t="shared" si="15"/>
        <v>1357.5087</v>
      </c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</row>
    <row r="319" spans="1:17" ht="15.75">
      <c r="A319" s="34">
        <v>31.3999999999999</v>
      </c>
      <c r="B319" s="35">
        <f t="shared" si="13"/>
        <v>11.57</v>
      </c>
      <c r="C319" s="36">
        <f t="shared" si="14"/>
        <v>820.3634</v>
      </c>
      <c r="D319" s="36">
        <f t="shared" si="15"/>
        <v>1364.5759</v>
      </c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</row>
    <row r="320" spans="1:17" ht="15.75">
      <c r="A320" s="34">
        <v>31.4999999999999</v>
      </c>
      <c r="B320" s="35">
        <f t="shared" si="13"/>
        <v>11.61</v>
      </c>
      <c r="C320" s="36">
        <f t="shared" si="14"/>
        <v>825.6233</v>
      </c>
      <c r="D320" s="36">
        <f t="shared" si="15"/>
        <v>1374.0275</v>
      </c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</row>
    <row r="321" spans="1:17" ht="15.75">
      <c r="A321" s="34">
        <v>31.5999999999999</v>
      </c>
      <c r="B321" s="35">
        <f t="shared" si="13"/>
        <v>11.65</v>
      </c>
      <c r="C321" s="36">
        <f t="shared" si="14"/>
        <v>830.8986</v>
      </c>
      <c r="D321" s="36">
        <f t="shared" si="15"/>
        <v>1383.5117</v>
      </c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</row>
    <row r="322" spans="1:17" ht="15.75">
      <c r="A322" s="34">
        <v>31.6999999999999</v>
      </c>
      <c r="B322" s="35">
        <f t="shared" si="13"/>
        <v>11.68</v>
      </c>
      <c r="C322" s="36">
        <f t="shared" si="14"/>
        <v>834.8653</v>
      </c>
      <c r="D322" s="36">
        <f t="shared" si="15"/>
        <v>1390.6463</v>
      </c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</row>
    <row r="323" spans="1:17" ht="15.75">
      <c r="A323" s="34">
        <v>31.7999999999999</v>
      </c>
      <c r="B323" s="35">
        <f t="shared" si="13"/>
        <v>11.72</v>
      </c>
      <c r="C323" s="36">
        <f t="shared" si="14"/>
        <v>840.1677</v>
      </c>
      <c r="D323" s="36">
        <f t="shared" si="15"/>
        <v>1400.1876</v>
      </c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</row>
    <row r="324" spans="1:17" ht="15.75">
      <c r="A324" s="34">
        <v>31.8999999999999</v>
      </c>
      <c r="B324" s="35">
        <f t="shared" si="13"/>
        <v>11.76</v>
      </c>
      <c r="C324" s="36">
        <f t="shared" si="14"/>
        <v>845.4855</v>
      </c>
      <c r="D324" s="36">
        <f t="shared" si="15"/>
        <v>1409.7615</v>
      </c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</row>
    <row r="325" spans="1:17" ht="15.75">
      <c r="A325" s="34">
        <v>31.9999999999999</v>
      </c>
      <c r="B325" s="35">
        <f t="shared" si="13"/>
        <v>11.8</v>
      </c>
      <c r="C325" s="36">
        <f t="shared" si="14"/>
        <v>850.8188</v>
      </c>
      <c r="D325" s="36">
        <f t="shared" si="15"/>
        <v>1419.368</v>
      </c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</row>
    <row r="326" spans="1:17" ht="15.75">
      <c r="A326" s="34">
        <v>32.0999999999999</v>
      </c>
      <c r="B326" s="35">
        <f t="shared" si="13"/>
        <v>11.83</v>
      </c>
      <c r="C326" s="36">
        <f t="shared" si="14"/>
        <v>854.8289</v>
      </c>
      <c r="D326" s="36">
        <f t="shared" si="15"/>
        <v>1426.5943</v>
      </c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</row>
    <row r="327" spans="1:17" ht="15.75">
      <c r="A327" s="34">
        <v>32.1999999999999</v>
      </c>
      <c r="B327" s="35">
        <f t="shared" si="13"/>
        <v>11.87</v>
      </c>
      <c r="C327" s="36">
        <f t="shared" si="14"/>
        <v>860.1891</v>
      </c>
      <c r="D327" s="36">
        <f t="shared" si="15"/>
        <v>1436.2579</v>
      </c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</row>
    <row r="328" spans="1:17" ht="15.75">
      <c r="A328" s="34">
        <v>32.2999999999999</v>
      </c>
      <c r="B328" s="35">
        <f t="shared" si="13"/>
        <v>11.91</v>
      </c>
      <c r="C328" s="36">
        <f t="shared" si="14"/>
        <v>865.5648</v>
      </c>
      <c r="D328" s="36">
        <f t="shared" si="15"/>
        <v>1445.9541</v>
      </c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</row>
    <row r="329" spans="1:17" ht="15.75">
      <c r="A329" s="34">
        <v>32.3999999999999</v>
      </c>
      <c r="B329" s="35">
        <f t="shared" si="13"/>
        <v>11.94</v>
      </c>
      <c r="C329" s="36">
        <f t="shared" si="14"/>
        <v>869.6066</v>
      </c>
      <c r="D329" s="36">
        <f t="shared" si="15"/>
        <v>1453.2477</v>
      </c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</row>
    <row r="330" spans="1:17" ht="15.75">
      <c r="A330" s="34">
        <v>32.4999999999999</v>
      </c>
      <c r="B330" s="35">
        <f t="shared" si="13"/>
        <v>11.98</v>
      </c>
      <c r="C330" s="36">
        <f t="shared" si="14"/>
        <v>875.0092</v>
      </c>
      <c r="D330" s="36">
        <f t="shared" si="15"/>
        <v>1463.001</v>
      </c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</row>
    <row r="331" spans="1:17" ht="15.75">
      <c r="A331" s="34">
        <v>32.5999999999999</v>
      </c>
      <c r="B331" s="35">
        <f t="shared" si="13"/>
        <v>12.02</v>
      </c>
      <c r="C331" s="36">
        <f t="shared" si="14"/>
        <v>880.4272</v>
      </c>
      <c r="D331" s="36">
        <f t="shared" si="15"/>
        <v>1472.787</v>
      </c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</row>
    <row r="332" spans="1:17" ht="15.75">
      <c r="A332" s="34">
        <v>32.6999999999999</v>
      </c>
      <c r="B332" s="35">
        <f t="shared" si="13"/>
        <v>12.05</v>
      </c>
      <c r="C332" s="36">
        <f t="shared" si="14"/>
        <v>884.5008</v>
      </c>
      <c r="D332" s="36">
        <f t="shared" si="15"/>
        <v>1480.1478</v>
      </c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</row>
    <row r="333" spans="1:17" ht="15.75">
      <c r="A333" s="34">
        <v>32.7999999999999</v>
      </c>
      <c r="B333" s="35">
        <f aca="true" t="shared" si="16" ref="B333:B396">ROUND(A333*1000000000/($C$4^2*67824),2)</f>
        <v>12.09</v>
      </c>
      <c r="C333" s="36">
        <f aca="true" t="shared" si="17" ref="C333:C396">ROUND(((B333/(85*($C$4/4000)^0.63))^1.85185)*1000,4)</f>
        <v>889.9457</v>
      </c>
      <c r="D333" s="36">
        <f aca="true" t="shared" si="18" ref="D333:D396">ROUND(4*0.01*1000*B333^2/2/9.81/($C$4/1000),4)</f>
        <v>1489.9908</v>
      </c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</row>
    <row r="334" spans="1:17" ht="15.75">
      <c r="A334" s="34">
        <v>32.8999999999999</v>
      </c>
      <c r="B334" s="35">
        <f t="shared" si="16"/>
        <v>12.13</v>
      </c>
      <c r="C334" s="36">
        <f t="shared" si="17"/>
        <v>895.406</v>
      </c>
      <c r="D334" s="36">
        <f t="shared" si="18"/>
        <v>1499.8665</v>
      </c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</row>
    <row r="335" spans="1:17" ht="15.75">
      <c r="A335" s="34">
        <v>32.9999999999999</v>
      </c>
      <c r="B335" s="35">
        <f t="shared" si="16"/>
        <v>12.16</v>
      </c>
      <c r="C335" s="36">
        <f t="shared" si="17"/>
        <v>899.5113</v>
      </c>
      <c r="D335" s="36">
        <f t="shared" si="18"/>
        <v>1507.2946</v>
      </c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</row>
    <row r="336" spans="1:17" ht="15.75">
      <c r="A336" s="34">
        <v>33.0999999999999</v>
      </c>
      <c r="B336" s="35">
        <f t="shared" si="16"/>
        <v>12.2</v>
      </c>
      <c r="C336" s="36">
        <f t="shared" si="17"/>
        <v>904.9984</v>
      </c>
      <c r="D336" s="36">
        <f t="shared" si="18"/>
        <v>1517.2273</v>
      </c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</row>
    <row r="337" spans="1:17" ht="15.75">
      <c r="A337" s="34">
        <v>33.1999999999999</v>
      </c>
      <c r="B337" s="35">
        <f t="shared" si="16"/>
        <v>12.24</v>
      </c>
      <c r="C337" s="36">
        <f t="shared" si="17"/>
        <v>910.5009</v>
      </c>
      <c r="D337" s="36">
        <f t="shared" si="18"/>
        <v>1527.1927</v>
      </c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</row>
    <row r="338" spans="1:17" ht="15.75">
      <c r="A338" s="34">
        <v>33.2999999999999</v>
      </c>
      <c r="B338" s="35">
        <f t="shared" si="16"/>
        <v>12.27</v>
      </c>
      <c r="C338" s="36">
        <f t="shared" si="17"/>
        <v>914.6379</v>
      </c>
      <c r="D338" s="36">
        <f t="shared" si="18"/>
        <v>1534.6881</v>
      </c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</row>
    <row r="339" spans="1:17" ht="15.75">
      <c r="A339" s="34">
        <v>33.3999999999999</v>
      </c>
      <c r="B339" s="35">
        <f t="shared" si="16"/>
        <v>12.31</v>
      </c>
      <c r="C339" s="36">
        <f t="shared" si="17"/>
        <v>920.1672</v>
      </c>
      <c r="D339" s="36">
        <f t="shared" si="18"/>
        <v>1544.7105</v>
      </c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</row>
    <row r="340" spans="1:17" ht="15.75">
      <c r="A340" s="34">
        <v>33.4999999999999</v>
      </c>
      <c r="B340" s="35">
        <f t="shared" si="16"/>
        <v>12.35</v>
      </c>
      <c r="C340" s="36">
        <f t="shared" si="17"/>
        <v>925.7119</v>
      </c>
      <c r="D340" s="36">
        <f t="shared" si="18"/>
        <v>1554.7655</v>
      </c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</row>
    <row r="341" spans="1:17" ht="15.75">
      <c r="A341" s="34">
        <v>33.5999999999999</v>
      </c>
      <c r="B341" s="35">
        <f t="shared" si="16"/>
        <v>12.38</v>
      </c>
      <c r="C341" s="36">
        <f t="shared" si="17"/>
        <v>929.8804</v>
      </c>
      <c r="D341" s="36">
        <f t="shared" si="18"/>
        <v>1562.3282</v>
      </c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</row>
    <row r="342" spans="1:17" ht="15.75">
      <c r="A342" s="34">
        <v>33.6999999999999</v>
      </c>
      <c r="B342" s="35">
        <f t="shared" si="16"/>
        <v>12.42</v>
      </c>
      <c r="C342" s="36">
        <f t="shared" si="17"/>
        <v>935.4519</v>
      </c>
      <c r="D342" s="36">
        <f t="shared" si="18"/>
        <v>1572.4404</v>
      </c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</row>
    <row r="343" spans="1:17" ht="15.75">
      <c r="A343" s="34">
        <v>33.7999999999999</v>
      </c>
      <c r="B343" s="35">
        <f t="shared" si="16"/>
        <v>12.46</v>
      </c>
      <c r="C343" s="36">
        <f t="shared" si="17"/>
        <v>941.0386</v>
      </c>
      <c r="D343" s="36">
        <f t="shared" si="18"/>
        <v>1582.5851</v>
      </c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</row>
    <row r="344" spans="1:17" ht="15.75">
      <c r="A344" s="34">
        <v>33.8999999999999</v>
      </c>
      <c r="B344" s="35">
        <f t="shared" si="16"/>
        <v>12.5</v>
      </c>
      <c r="C344" s="36">
        <f t="shared" si="17"/>
        <v>946.6407</v>
      </c>
      <c r="D344" s="36">
        <f t="shared" si="18"/>
        <v>1592.7625</v>
      </c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</row>
    <row r="345" spans="1:17" ht="15.75">
      <c r="A345" s="34">
        <v>33.9999999999999</v>
      </c>
      <c r="B345" s="35">
        <f t="shared" si="16"/>
        <v>12.53</v>
      </c>
      <c r="C345" s="36">
        <f t="shared" si="17"/>
        <v>950.8523</v>
      </c>
      <c r="D345" s="36">
        <f t="shared" si="18"/>
        <v>1600.4169</v>
      </c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</row>
    <row r="346" spans="1:17" ht="15.75">
      <c r="A346" s="34">
        <v>34.0999999999999</v>
      </c>
      <c r="B346" s="35">
        <f t="shared" si="16"/>
        <v>12.57</v>
      </c>
      <c r="C346" s="36">
        <f t="shared" si="17"/>
        <v>956.4811</v>
      </c>
      <c r="D346" s="36">
        <f t="shared" si="18"/>
        <v>1610.6514</v>
      </c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</row>
    <row r="347" spans="1:17" ht="15.75">
      <c r="A347" s="34">
        <v>34.1999999999999</v>
      </c>
      <c r="B347" s="35">
        <f t="shared" si="16"/>
        <v>12.61</v>
      </c>
      <c r="C347" s="36">
        <f t="shared" si="17"/>
        <v>962.1252</v>
      </c>
      <c r="D347" s="36">
        <f t="shared" si="18"/>
        <v>1620.9185</v>
      </c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</row>
    <row r="348" spans="1:17" ht="15.75">
      <c r="A348" s="34">
        <v>34.2999999999999</v>
      </c>
      <c r="B348" s="35">
        <f t="shared" si="16"/>
        <v>12.64</v>
      </c>
      <c r="C348" s="36">
        <f t="shared" si="17"/>
        <v>966.3683</v>
      </c>
      <c r="D348" s="36">
        <f t="shared" si="18"/>
        <v>1628.6402</v>
      </c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</row>
    <row r="349" spans="1:17" ht="15.75">
      <c r="A349" s="34">
        <v>34.3999999999999</v>
      </c>
      <c r="B349" s="35">
        <f t="shared" si="16"/>
        <v>12.68</v>
      </c>
      <c r="C349" s="36">
        <f t="shared" si="17"/>
        <v>972.0392</v>
      </c>
      <c r="D349" s="36">
        <f t="shared" si="18"/>
        <v>1638.9643</v>
      </c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</row>
    <row r="350" spans="1:17" ht="15.75">
      <c r="A350" s="34">
        <v>34.4999999999999</v>
      </c>
      <c r="B350" s="35">
        <f t="shared" si="16"/>
        <v>12.72</v>
      </c>
      <c r="C350" s="36">
        <f t="shared" si="17"/>
        <v>977.7252</v>
      </c>
      <c r="D350" s="36">
        <f t="shared" si="18"/>
        <v>1649.3211</v>
      </c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</row>
    <row r="351" spans="1:17" ht="15.75">
      <c r="A351" s="34">
        <v>34.5999999999999</v>
      </c>
      <c r="B351" s="35">
        <f t="shared" si="16"/>
        <v>12.75</v>
      </c>
      <c r="C351" s="36">
        <f t="shared" si="17"/>
        <v>981.9998</v>
      </c>
      <c r="D351" s="36">
        <f t="shared" si="18"/>
        <v>1657.1101</v>
      </c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</row>
    <row r="352" spans="1:17" ht="15.75">
      <c r="A352" s="34">
        <v>34.6999999999999</v>
      </c>
      <c r="B352" s="35">
        <f t="shared" si="16"/>
        <v>12.79</v>
      </c>
      <c r="C352" s="36">
        <f t="shared" si="17"/>
        <v>987.7126</v>
      </c>
      <c r="D352" s="36">
        <f t="shared" si="18"/>
        <v>1667.524</v>
      </c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</row>
    <row r="353" spans="1:17" ht="15.75">
      <c r="A353" s="34">
        <v>34.7999999999999</v>
      </c>
      <c r="B353" s="35">
        <f t="shared" si="16"/>
        <v>12.83</v>
      </c>
      <c r="C353" s="36">
        <f t="shared" si="17"/>
        <v>993.4406</v>
      </c>
      <c r="D353" s="36">
        <f t="shared" si="18"/>
        <v>1677.9704</v>
      </c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</row>
    <row r="354" spans="1:17" ht="15.75">
      <c r="A354" s="34">
        <v>34.8999999999999</v>
      </c>
      <c r="B354" s="35">
        <f t="shared" si="16"/>
        <v>12.86</v>
      </c>
      <c r="C354" s="36">
        <f t="shared" si="17"/>
        <v>997.7466</v>
      </c>
      <c r="D354" s="36">
        <f t="shared" si="18"/>
        <v>1685.8267</v>
      </c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</row>
    <row r="355" spans="1:17" ht="15.75">
      <c r="A355" s="34">
        <v>34.9999999999999</v>
      </c>
      <c r="B355" s="35">
        <f t="shared" si="16"/>
        <v>12.9</v>
      </c>
      <c r="C355" s="36">
        <f t="shared" si="17"/>
        <v>1003.5013</v>
      </c>
      <c r="D355" s="36">
        <f t="shared" si="18"/>
        <v>1696.3303</v>
      </c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</row>
    <row r="356" spans="1:17" ht="15.75">
      <c r="A356" s="34">
        <v>35.0999999999999</v>
      </c>
      <c r="B356" s="35">
        <f t="shared" si="16"/>
        <v>12.94</v>
      </c>
      <c r="C356" s="36">
        <f t="shared" si="17"/>
        <v>1009.2712</v>
      </c>
      <c r="D356" s="36">
        <f t="shared" si="18"/>
        <v>1706.8665</v>
      </c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</row>
    <row r="357" spans="1:17" ht="15.75">
      <c r="A357" s="34">
        <v>35.1999999999999</v>
      </c>
      <c r="B357" s="35">
        <f t="shared" si="16"/>
        <v>12.97</v>
      </c>
      <c r="C357" s="36">
        <f t="shared" si="17"/>
        <v>1013.6086</v>
      </c>
      <c r="D357" s="36">
        <f t="shared" si="18"/>
        <v>1714.79</v>
      </c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</row>
    <row r="358" spans="1:17" ht="15.75">
      <c r="A358" s="34">
        <v>35.2999999999999</v>
      </c>
      <c r="B358" s="35">
        <f t="shared" si="16"/>
        <v>13.01</v>
      </c>
      <c r="C358" s="36">
        <f t="shared" si="17"/>
        <v>1019.4051</v>
      </c>
      <c r="D358" s="36">
        <f t="shared" si="18"/>
        <v>1725.3833</v>
      </c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</row>
    <row r="359" spans="1:17" ht="15.75">
      <c r="A359" s="34">
        <v>35.3999999999999</v>
      </c>
      <c r="B359" s="35">
        <f t="shared" si="16"/>
        <v>13.05</v>
      </c>
      <c r="C359" s="36">
        <f t="shared" si="17"/>
        <v>1025.2168</v>
      </c>
      <c r="D359" s="36">
        <f t="shared" si="18"/>
        <v>1736.0092</v>
      </c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</row>
    <row r="360" spans="1:17" ht="15.75">
      <c r="A360" s="34">
        <v>35.4999999999999</v>
      </c>
      <c r="B360" s="35">
        <f t="shared" si="16"/>
        <v>13.09</v>
      </c>
      <c r="C360" s="36">
        <f t="shared" si="17"/>
        <v>1031.0437</v>
      </c>
      <c r="D360" s="36">
        <f t="shared" si="18"/>
        <v>1746.6677</v>
      </c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</row>
    <row r="361" spans="1:17" ht="15.75">
      <c r="A361" s="34">
        <v>35.5999999999999</v>
      </c>
      <c r="B361" s="35">
        <f t="shared" si="16"/>
        <v>13.12</v>
      </c>
      <c r="C361" s="36">
        <f t="shared" si="17"/>
        <v>1035.4238</v>
      </c>
      <c r="D361" s="36">
        <f t="shared" si="18"/>
        <v>1754.683</v>
      </c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</row>
    <row r="362" spans="1:17" ht="15.75">
      <c r="A362" s="34">
        <v>35.6999999999999</v>
      </c>
      <c r="B362" s="35">
        <f t="shared" si="16"/>
        <v>13.16</v>
      </c>
      <c r="C362" s="36">
        <f t="shared" si="17"/>
        <v>1041.2773</v>
      </c>
      <c r="D362" s="36">
        <f t="shared" si="18"/>
        <v>1765.3986</v>
      </c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</row>
    <row r="363" spans="1:17" ht="15.75">
      <c r="A363" s="34">
        <v>35.7999999999999</v>
      </c>
      <c r="B363" s="35">
        <f t="shared" si="16"/>
        <v>13.2</v>
      </c>
      <c r="C363" s="36">
        <f t="shared" si="17"/>
        <v>1047.1459</v>
      </c>
      <c r="D363" s="36">
        <f t="shared" si="18"/>
        <v>1776.1468</v>
      </c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</row>
    <row r="364" spans="1:17" ht="15.75">
      <c r="A364" s="34">
        <v>35.8999999999999</v>
      </c>
      <c r="B364" s="35">
        <f t="shared" si="16"/>
        <v>13.23</v>
      </c>
      <c r="C364" s="36">
        <f t="shared" si="17"/>
        <v>1051.5574</v>
      </c>
      <c r="D364" s="36">
        <f t="shared" si="18"/>
        <v>1784.2294</v>
      </c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</row>
    <row r="365" spans="1:17" ht="15.75">
      <c r="A365" s="34">
        <v>35.9999999999999</v>
      </c>
      <c r="B365" s="35">
        <f t="shared" si="16"/>
        <v>13.27</v>
      </c>
      <c r="C365" s="36">
        <f t="shared" si="17"/>
        <v>1057.4526</v>
      </c>
      <c r="D365" s="36">
        <f t="shared" si="18"/>
        <v>1795.0347</v>
      </c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</row>
    <row r="366" spans="1:17" ht="15.75">
      <c r="A366" s="34">
        <v>36.0999999999999</v>
      </c>
      <c r="B366" s="35">
        <f t="shared" si="16"/>
        <v>13.31</v>
      </c>
      <c r="C366" s="36">
        <f t="shared" si="17"/>
        <v>1063.3629</v>
      </c>
      <c r="D366" s="36">
        <f t="shared" si="18"/>
        <v>1805.8726</v>
      </c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</row>
    <row r="367" spans="1:17" ht="15.75">
      <c r="A367" s="34">
        <v>36.1999999999999</v>
      </c>
      <c r="B367" s="35">
        <f t="shared" si="16"/>
        <v>13.34</v>
      </c>
      <c r="C367" s="36">
        <f t="shared" si="17"/>
        <v>1067.8056</v>
      </c>
      <c r="D367" s="36">
        <f t="shared" si="18"/>
        <v>1814.0224</v>
      </c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</row>
    <row r="368" spans="1:17" ht="15.75">
      <c r="A368" s="34">
        <v>36.2999999999999</v>
      </c>
      <c r="B368" s="35">
        <f t="shared" si="16"/>
        <v>13.38</v>
      </c>
      <c r="C368" s="36">
        <f t="shared" si="17"/>
        <v>1073.7425</v>
      </c>
      <c r="D368" s="36">
        <f t="shared" si="18"/>
        <v>1824.9174</v>
      </c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</row>
    <row r="369" spans="1:17" ht="15.75">
      <c r="A369" s="34">
        <v>36.3999999999999</v>
      </c>
      <c r="B369" s="35">
        <f t="shared" si="16"/>
        <v>13.42</v>
      </c>
      <c r="C369" s="36">
        <f t="shared" si="17"/>
        <v>1079.6945</v>
      </c>
      <c r="D369" s="36">
        <f t="shared" si="18"/>
        <v>1835.8451</v>
      </c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</row>
    <row r="370" spans="1:17" ht="15.75">
      <c r="A370" s="34">
        <v>36.4999999999999</v>
      </c>
      <c r="B370" s="35">
        <f t="shared" si="16"/>
        <v>13.45</v>
      </c>
      <c r="C370" s="36">
        <f t="shared" si="17"/>
        <v>1084.1684</v>
      </c>
      <c r="D370" s="36">
        <f t="shared" si="18"/>
        <v>1844.0622</v>
      </c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</row>
    <row r="371" spans="1:17" ht="15.75">
      <c r="A371" s="34">
        <v>36.5999999999999</v>
      </c>
      <c r="B371" s="35">
        <f t="shared" si="16"/>
        <v>13.49</v>
      </c>
      <c r="C371" s="36">
        <f t="shared" si="17"/>
        <v>1090.1468</v>
      </c>
      <c r="D371" s="36">
        <f t="shared" si="18"/>
        <v>1855.0469</v>
      </c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</row>
    <row r="372" spans="1:17" ht="15.75">
      <c r="A372" s="34">
        <v>36.6999999999999</v>
      </c>
      <c r="B372" s="35">
        <f t="shared" si="16"/>
        <v>13.53</v>
      </c>
      <c r="C372" s="36">
        <f t="shared" si="17"/>
        <v>1096.1404</v>
      </c>
      <c r="D372" s="36">
        <f t="shared" si="18"/>
        <v>1866.0642</v>
      </c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</row>
    <row r="373" spans="1:17" ht="15.75">
      <c r="A373" s="34">
        <v>36.7999999999999</v>
      </c>
      <c r="B373" s="35">
        <f t="shared" si="16"/>
        <v>13.56</v>
      </c>
      <c r="C373" s="36">
        <f t="shared" si="17"/>
        <v>1100.6455</v>
      </c>
      <c r="D373" s="36">
        <f t="shared" si="18"/>
        <v>1874.3486</v>
      </c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</row>
    <row r="374" spans="1:17" ht="15.75">
      <c r="A374" s="34">
        <v>36.8999999999999</v>
      </c>
      <c r="B374" s="35">
        <f t="shared" si="16"/>
        <v>13.6</v>
      </c>
      <c r="C374" s="36">
        <f t="shared" si="17"/>
        <v>1106.6656</v>
      </c>
      <c r="D374" s="36">
        <f t="shared" si="18"/>
        <v>1885.423</v>
      </c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</row>
    <row r="375" spans="1:17" ht="15.75">
      <c r="A375" s="34">
        <v>36.9999999999999</v>
      </c>
      <c r="B375" s="35">
        <f t="shared" si="16"/>
        <v>13.64</v>
      </c>
      <c r="C375" s="36">
        <f t="shared" si="17"/>
        <v>1112.7007</v>
      </c>
      <c r="D375" s="36">
        <f t="shared" si="18"/>
        <v>1896.5301</v>
      </c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</row>
    <row r="376" spans="1:17" ht="15.75">
      <c r="A376" s="34">
        <v>37.0999999999999</v>
      </c>
      <c r="B376" s="35">
        <f t="shared" si="16"/>
        <v>13.68</v>
      </c>
      <c r="C376" s="36">
        <f t="shared" si="17"/>
        <v>1118.7509</v>
      </c>
      <c r="D376" s="36">
        <f t="shared" si="18"/>
        <v>1907.6697</v>
      </c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</row>
    <row r="377" spans="1:17" ht="15.75">
      <c r="A377" s="34">
        <v>37.1999999999999</v>
      </c>
      <c r="B377" s="35">
        <f t="shared" si="16"/>
        <v>13.71</v>
      </c>
      <c r="C377" s="36">
        <f t="shared" si="17"/>
        <v>1123.2985</v>
      </c>
      <c r="D377" s="36">
        <f t="shared" si="18"/>
        <v>1916.0459</v>
      </c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</row>
    <row r="378" spans="1:17" ht="15.75">
      <c r="A378" s="34">
        <v>37.2999999999999</v>
      </c>
      <c r="B378" s="35">
        <f t="shared" si="16"/>
        <v>13.75</v>
      </c>
      <c r="C378" s="36">
        <f t="shared" si="17"/>
        <v>1129.3751</v>
      </c>
      <c r="D378" s="36">
        <f t="shared" si="18"/>
        <v>1927.2426</v>
      </c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</row>
    <row r="379" spans="1:17" ht="15.75">
      <c r="A379" s="34">
        <v>37.3999999999999</v>
      </c>
      <c r="B379" s="35">
        <f t="shared" si="16"/>
        <v>13.79</v>
      </c>
      <c r="C379" s="36">
        <f t="shared" si="17"/>
        <v>1135.4668</v>
      </c>
      <c r="D379" s="36">
        <f t="shared" si="18"/>
        <v>1938.472</v>
      </c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</row>
    <row r="380" spans="1:17" ht="15.75">
      <c r="A380" s="34">
        <v>37.4999999999999</v>
      </c>
      <c r="B380" s="35">
        <f t="shared" si="16"/>
        <v>13.82</v>
      </c>
      <c r="C380" s="36">
        <f t="shared" si="17"/>
        <v>1140.0455</v>
      </c>
      <c r="D380" s="36">
        <f t="shared" si="18"/>
        <v>1946.9154</v>
      </c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</row>
    <row r="381" spans="1:17" ht="15.75">
      <c r="A381" s="34">
        <v>37.5999999999999</v>
      </c>
      <c r="B381" s="35">
        <f t="shared" si="16"/>
        <v>13.86</v>
      </c>
      <c r="C381" s="36">
        <f t="shared" si="17"/>
        <v>1146.1636</v>
      </c>
      <c r="D381" s="36">
        <f t="shared" si="18"/>
        <v>1958.2018</v>
      </c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</row>
    <row r="382" spans="1:17" ht="15.75">
      <c r="A382" s="34">
        <v>37.6999999999999</v>
      </c>
      <c r="B382" s="35">
        <f t="shared" si="16"/>
        <v>13.9</v>
      </c>
      <c r="C382" s="36">
        <f t="shared" si="17"/>
        <v>1152.2967</v>
      </c>
      <c r="D382" s="36">
        <f t="shared" si="18"/>
        <v>1969.5209</v>
      </c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</row>
    <row r="383" spans="1:17" ht="15.75">
      <c r="A383" s="34">
        <v>37.7999999999999</v>
      </c>
      <c r="B383" s="35">
        <f t="shared" si="16"/>
        <v>13.93</v>
      </c>
      <c r="C383" s="36">
        <f t="shared" si="17"/>
        <v>1156.9065</v>
      </c>
      <c r="D383" s="36">
        <f t="shared" si="18"/>
        <v>1978.0316</v>
      </c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</row>
    <row r="384" spans="1:17" ht="15.75">
      <c r="A384" s="34">
        <v>37.8999999999999</v>
      </c>
      <c r="B384" s="35">
        <f t="shared" si="16"/>
        <v>13.97</v>
      </c>
      <c r="C384" s="36">
        <f t="shared" si="17"/>
        <v>1163.0659</v>
      </c>
      <c r="D384" s="36">
        <f t="shared" si="18"/>
        <v>1989.4077</v>
      </c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</row>
    <row r="385" spans="1:17" ht="15.75">
      <c r="A385" s="34">
        <v>37.9999999999999</v>
      </c>
      <c r="B385" s="35">
        <f t="shared" si="16"/>
        <v>14.01</v>
      </c>
      <c r="C385" s="36">
        <f t="shared" si="17"/>
        <v>1169.2405</v>
      </c>
      <c r="D385" s="36">
        <f t="shared" si="18"/>
        <v>2000.8165</v>
      </c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</row>
    <row r="386" spans="1:17" ht="15.75">
      <c r="A386" s="34">
        <v>38.0999999999999</v>
      </c>
      <c r="B386" s="35">
        <f t="shared" si="16"/>
        <v>14.04</v>
      </c>
      <c r="C386" s="36">
        <f t="shared" si="17"/>
        <v>1173.8812</v>
      </c>
      <c r="D386" s="36">
        <f t="shared" si="18"/>
        <v>2009.3945</v>
      </c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</row>
    <row r="387" spans="1:17" ht="15.75">
      <c r="A387" s="34">
        <v>38.1999999999999</v>
      </c>
      <c r="B387" s="35">
        <f t="shared" si="16"/>
        <v>14.08</v>
      </c>
      <c r="C387" s="36">
        <f t="shared" si="17"/>
        <v>1180.082</v>
      </c>
      <c r="D387" s="36">
        <f t="shared" si="18"/>
        <v>2020.8603</v>
      </c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</row>
    <row r="388" spans="1:17" ht="15.75">
      <c r="A388" s="34">
        <v>38.2999999999999</v>
      </c>
      <c r="B388" s="35">
        <f t="shared" si="16"/>
        <v>14.12</v>
      </c>
      <c r="C388" s="36">
        <f t="shared" si="17"/>
        <v>1186.2979</v>
      </c>
      <c r="D388" s="36">
        <f t="shared" si="18"/>
        <v>2032.3588</v>
      </c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</row>
    <row r="389" spans="1:17" ht="15.75">
      <c r="A389" s="34">
        <v>38.3999999999999</v>
      </c>
      <c r="B389" s="35">
        <f t="shared" si="16"/>
        <v>14.15</v>
      </c>
      <c r="C389" s="36">
        <f t="shared" si="17"/>
        <v>1190.9696</v>
      </c>
      <c r="D389" s="36">
        <f t="shared" si="18"/>
        <v>2041.0041</v>
      </c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</row>
    <row r="390" spans="1:17" ht="15.75">
      <c r="A390" s="34">
        <v>38.4999999999999</v>
      </c>
      <c r="B390" s="35">
        <f t="shared" si="16"/>
        <v>14.19</v>
      </c>
      <c r="C390" s="36">
        <f t="shared" si="17"/>
        <v>1197.2118</v>
      </c>
      <c r="D390" s="36">
        <f t="shared" si="18"/>
        <v>2052.5596</v>
      </c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</row>
    <row r="391" spans="1:17" ht="15.75">
      <c r="A391" s="34">
        <v>38.5999999999999</v>
      </c>
      <c r="B391" s="35">
        <f t="shared" si="16"/>
        <v>14.23</v>
      </c>
      <c r="C391" s="36">
        <f t="shared" si="17"/>
        <v>1203.4689</v>
      </c>
      <c r="D391" s="36">
        <f t="shared" si="18"/>
        <v>2064.1478</v>
      </c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</row>
    <row r="392" spans="1:17" ht="15.75">
      <c r="A392" s="34">
        <v>38.6999999999999</v>
      </c>
      <c r="B392" s="35">
        <f t="shared" si="16"/>
        <v>14.26</v>
      </c>
      <c r="C392" s="36">
        <f t="shared" si="17"/>
        <v>1208.1716</v>
      </c>
      <c r="D392" s="36">
        <f t="shared" si="18"/>
        <v>2072.8603</v>
      </c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</row>
    <row r="393" spans="1:17" ht="15.75">
      <c r="A393" s="34">
        <v>38.7999999999999</v>
      </c>
      <c r="B393" s="35">
        <f t="shared" si="16"/>
        <v>14.3</v>
      </c>
      <c r="C393" s="36">
        <f t="shared" si="17"/>
        <v>1214.455</v>
      </c>
      <c r="D393" s="36">
        <f t="shared" si="18"/>
        <v>2084.5056</v>
      </c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</row>
    <row r="394" spans="1:17" ht="15.75">
      <c r="A394" s="34">
        <v>38.8999999999999</v>
      </c>
      <c r="B394" s="35">
        <f t="shared" si="16"/>
        <v>14.34</v>
      </c>
      <c r="C394" s="36">
        <f t="shared" si="17"/>
        <v>1220.7533</v>
      </c>
      <c r="D394" s="36">
        <f t="shared" si="18"/>
        <v>2096.1835</v>
      </c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</row>
    <row r="395" spans="1:17" ht="15.75">
      <c r="A395" s="34">
        <v>38.9999999999999</v>
      </c>
      <c r="B395" s="35">
        <f t="shared" si="16"/>
        <v>14.38</v>
      </c>
      <c r="C395" s="36">
        <f t="shared" si="17"/>
        <v>1227.0667</v>
      </c>
      <c r="D395" s="36">
        <f t="shared" si="18"/>
        <v>2107.894</v>
      </c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</row>
    <row r="396" spans="1:17" ht="15.75">
      <c r="A396" s="34">
        <v>39.0999999999999</v>
      </c>
      <c r="B396" s="35">
        <f t="shared" si="16"/>
        <v>14.41</v>
      </c>
      <c r="C396" s="36">
        <f t="shared" si="17"/>
        <v>1231.8115</v>
      </c>
      <c r="D396" s="36">
        <f t="shared" si="18"/>
        <v>2116.6983</v>
      </c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</row>
    <row r="397" spans="1:17" ht="15.75">
      <c r="A397" s="34">
        <v>39.1999999999999</v>
      </c>
      <c r="B397" s="35">
        <f aca="true" t="shared" si="19" ref="B397:B460">ROUND(A397*1000000000/($C$4^2*67824),2)</f>
        <v>14.45</v>
      </c>
      <c r="C397" s="36">
        <f aca="true" t="shared" si="20" ref="C397:C460">ROUND(((B397/(85*($C$4/4000)^0.63))^1.85185)*1000,4)</f>
        <v>1238.1511</v>
      </c>
      <c r="D397" s="36">
        <f aca="true" t="shared" si="21" ref="D397:D460">ROUND(4*0.01*1000*B397^2/2/9.81/($C$4/1000),4)</f>
        <v>2128.4659</v>
      </c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</row>
    <row r="398" spans="1:17" ht="15.75">
      <c r="A398" s="34">
        <v>39.2999999999999</v>
      </c>
      <c r="B398" s="35">
        <f t="shared" si="19"/>
        <v>14.49</v>
      </c>
      <c r="C398" s="36">
        <f t="shared" si="20"/>
        <v>1244.5056</v>
      </c>
      <c r="D398" s="36">
        <f t="shared" si="21"/>
        <v>2140.2661</v>
      </c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</row>
    <row r="399" spans="1:17" ht="15.75">
      <c r="A399" s="34">
        <v>39.3999999999999</v>
      </c>
      <c r="B399" s="35">
        <f t="shared" si="19"/>
        <v>14.52</v>
      </c>
      <c r="C399" s="36">
        <f t="shared" si="20"/>
        <v>1249.2813</v>
      </c>
      <c r="D399" s="36">
        <f t="shared" si="21"/>
        <v>2149.1376</v>
      </c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</row>
    <row r="400" spans="1:17" ht="15.75">
      <c r="A400" s="34">
        <v>39.4999999999999</v>
      </c>
      <c r="B400" s="35">
        <f t="shared" si="19"/>
        <v>14.56</v>
      </c>
      <c r="C400" s="36">
        <f t="shared" si="20"/>
        <v>1255.662</v>
      </c>
      <c r="D400" s="36">
        <f t="shared" si="21"/>
        <v>2160.9949</v>
      </c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</row>
    <row r="401" spans="1:17" ht="15.75">
      <c r="A401" s="34">
        <v>39.5999999999999</v>
      </c>
      <c r="B401" s="35">
        <f t="shared" si="19"/>
        <v>14.6</v>
      </c>
      <c r="C401" s="36">
        <f t="shared" si="20"/>
        <v>1262.0577</v>
      </c>
      <c r="D401" s="36">
        <f t="shared" si="21"/>
        <v>2172.8848</v>
      </c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</row>
    <row r="402" spans="1:17" ht="15.75">
      <c r="A402" s="34">
        <v>39.6999999999999</v>
      </c>
      <c r="B402" s="35">
        <f t="shared" si="19"/>
        <v>14.63</v>
      </c>
      <c r="C402" s="36">
        <f t="shared" si="20"/>
        <v>1266.8642</v>
      </c>
      <c r="D402" s="36">
        <f t="shared" si="21"/>
        <v>2181.8236</v>
      </c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</row>
    <row r="403" spans="1:17" ht="15.75">
      <c r="A403" s="34">
        <v>39.7999999999999</v>
      </c>
      <c r="B403" s="35">
        <f t="shared" si="19"/>
        <v>14.67</v>
      </c>
      <c r="C403" s="36">
        <f t="shared" si="20"/>
        <v>1273.286</v>
      </c>
      <c r="D403" s="36">
        <f t="shared" si="21"/>
        <v>2193.7706</v>
      </c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</row>
    <row r="404" spans="1:17" ht="15.75">
      <c r="A404" s="34">
        <v>39.8999999999999</v>
      </c>
      <c r="B404" s="35">
        <f t="shared" si="19"/>
        <v>14.71</v>
      </c>
      <c r="C404" s="36">
        <f t="shared" si="20"/>
        <v>1279.7228</v>
      </c>
      <c r="D404" s="36">
        <f t="shared" si="21"/>
        <v>2205.7503</v>
      </c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</row>
    <row r="405" spans="1:17" ht="15.75">
      <c r="A405" s="34">
        <v>39.9999999999999</v>
      </c>
      <c r="B405" s="35">
        <f t="shared" si="19"/>
        <v>14.74</v>
      </c>
      <c r="C405" s="36">
        <f t="shared" si="20"/>
        <v>1284.5601</v>
      </c>
      <c r="D405" s="36">
        <f t="shared" si="21"/>
        <v>2214.7564</v>
      </c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</row>
    <row r="406" spans="1:17" ht="15.75">
      <c r="A406" s="34">
        <v>40.0999999999999</v>
      </c>
      <c r="B406" s="35">
        <f t="shared" si="19"/>
        <v>14.78</v>
      </c>
      <c r="C406" s="36">
        <f t="shared" si="20"/>
        <v>1291.023</v>
      </c>
      <c r="D406" s="36">
        <f t="shared" si="21"/>
        <v>2226.7931</v>
      </c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</row>
    <row r="407" spans="1:17" ht="15.75">
      <c r="A407" s="34">
        <v>40.1999999999999</v>
      </c>
      <c r="B407" s="35">
        <f t="shared" si="19"/>
        <v>14.82</v>
      </c>
      <c r="C407" s="36">
        <f t="shared" si="20"/>
        <v>1297.5008</v>
      </c>
      <c r="D407" s="36">
        <f t="shared" si="21"/>
        <v>2238.8624</v>
      </c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</row>
    <row r="408" spans="1:17" ht="15.75">
      <c r="A408" s="34">
        <v>40.2999999999999</v>
      </c>
      <c r="B408" s="35">
        <f t="shared" si="19"/>
        <v>14.85</v>
      </c>
      <c r="C408" s="36">
        <f t="shared" si="20"/>
        <v>1302.3689</v>
      </c>
      <c r="D408" s="36">
        <f t="shared" si="21"/>
        <v>2247.9358</v>
      </c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</row>
    <row r="409" spans="1:17" ht="15.75">
      <c r="A409" s="34">
        <v>40.3999999999999</v>
      </c>
      <c r="B409" s="35">
        <f t="shared" si="19"/>
        <v>14.89</v>
      </c>
      <c r="C409" s="36">
        <f t="shared" si="20"/>
        <v>1308.8727</v>
      </c>
      <c r="D409" s="36">
        <f t="shared" si="21"/>
        <v>2260.0622</v>
      </c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</row>
    <row r="410" spans="1:17" ht="15.75">
      <c r="A410" s="34">
        <v>40.4999999999999</v>
      </c>
      <c r="B410" s="35">
        <f t="shared" si="19"/>
        <v>14.93</v>
      </c>
      <c r="C410" s="36">
        <f t="shared" si="20"/>
        <v>1315.3915</v>
      </c>
      <c r="D410" s="36">
        <f t="shared" si="21"/>
        <v>2272.2212</v>
      </c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</row>
    <row r="411" spans="1:17" ht="15.75">
      <c r="A411" s="34">
        <v>40.5999999999999</v>
      </c>
      <c r="B411" s="35">
        <f t="shared" si="19"/>
        <v>14.97</v>
      </c>
      <c r="C411" s="36">
        <f t="shared" si="20"/>
        <v>1321.9251</v>
      </c>
      <c r="D411" s="36">
        <f t="shared" si="21"/>
        <v>2284.4128</v>
      </c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</row>
    <row r="412" spans="1:17" ht="15.75">
      <c r="A412" s="34">
        <v>40.6999999999999</v>
      </c>
      <c r="B412" s="35">
        <f t="shared" si="19"/>
        <v>15</v>
      </c>
      <c r="C412" s="36">
        <f t="shared" si="20"/>
        <v>1326.8352</v>
      </c>
      <c r="D412" s="36">
        <f t="shared" si="21"/>
        <v>2293.578</v>
      </c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</row>
    <row r="413" spans="1:17" ht="15.75">
      <c r="A413" s="34">
        <v>40.7999999999999</v>
      </c>
      <c r="B413" s="35">
        <f t="shared" si="19"/>
        <v>15.04</v>
      </c>
      <c r="C413" s="36">
        <f t="shared" si="20"/>
        <v>1333.3949</v>
      </c>
      <c r="D413" s="36">
        <f t="shared" si="21"/>
        <v>2305.8267</v>
      </c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</row>
    <row r="414" spans="1:17" ht="15.75">
      <c r="A414" s="34">
        <v>40.8999999999999</v>
      </c>
      <c r="B414" s="35">
        <f t="shared" si="19"/>
        <v>15.08</v>
      </c>
      <c r="C414" s="36">
        <f t="shared" si="20"/>
        <v>1339.9695</v>
      </c>
      <c r="D414" s="36">
        <f t="shared" si="21"/>
        <v>2318.1081</v>
      </c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</row>
    <row r="415" spans="1:17" ht="15.75">
      <c r="A415" s="34">
        <v>40.9999999999999</v>
      </c>
      <c r="B415" s="35">
        <f t="shared" si="19"/>
        <v>15.11</v>
      </c>
      <c r="C415" s="36">
        <f t="shared" si="20"/>
        <v>1344.9101</v>
      </c>
      <c r="D415" s="36">
        <f t="shared" si="21"/>
        <v>2327.3405</v>
      </c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</row>
    <row r="416" spans="1:17" ht="15.75">
      <c r="A416" s="34">
        <v>41.0999999999999</v>
      </c>
      <c r="B416" s="35">
        <f t="shared" si="19"/>
        <v>15.15</v>
      </c>
      <c r="C416" s="36">
        <f t="shared" si="20"/>
        <v>1351.5108</v>
      </c>
      <c r="D416" s="36">
        <f t="shared" si="21"/>
        <v>2339.6789</v>
      </c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</row>
    <row r="417" spans="1:17" ht="15.75">
      <c r="A417" s="34">
        <v>41.1999999999999</v>
      </c>
      <c r="B417" s="35">
        <f t="shared" si="19"/>
        <v>15.19</v>
      </c>
      <c r="C417" s="36">
        <f t="shared" si="20"/>
        <v>1358.1262</v>
      </c>
      <c r="D417" s="36">
        <f t="shared" si="21"/>
        <v>2352.0499</v>
      </c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</row>
    <row r="418" spans="1:17" ht="15.75">
      <c r="A418" s="34">
        <v>41.2999999999999</v>
      </c>
      <c r="B418" s="35">
        <f t="shared" si="19"/>
        <v>15.22</v>
      </c>
      <c r="C418" s="36">
        <f t="shared" si="20"/>
        <v>1363.0976</v>
      </c>
      <c r="D418" s="36">
        <f t="shared" si="21"/>
        <v>2361.3496</v>
      </c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</row>
    <row r="419" spans="1:17" ht="15.75">
      <c r="A419" s="34">
        <v>41.3999999999999</v>
      </c>
      <c r="B419" s="35">
        <f t="shared" si="19"/>
        <v>15.26</v>
      </c>
      <c r="C419" s="36">
        <f t="shared" si="20"/>
        <v>1369.739</v>
      </c>
      <c r="D419" s="36">
        <f t="shared" si="21"/>
        <v>2373.7778</v>
      </c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</row>
    <row r="420" spans="1:17" ht="15.75">
      <c r="A420" s="34">
        <v>41.4999999999999</v>
      </c>
      <c r="B420" s="35">
        <f t="shared" si="19"/>
        <v>15.3</v>
      </c>
      <c r="C420" s="36">
        <f t="shared" si="20"/>
        <v>1376.3954</v>
      </c>
      <c r="D420" s="36">
        <f t="shared" si="21"/>
        <v>2386.2385</v>
      </c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</row>
    <row r="421" spans="1:17" ht="15.75">
      <c r="A421" s="34">
        <v>41.5999999999999</v>
      </c>
      <c r="B421" s="35">
        <f t="shared" si="19"/>
        <v>15.33</v>
      </c>
      <c r="C421" s="36">
        <f t="shared" si="20"/>
        <v>1381.3973</v>
      </c>
      <c r="D421" s="36">
        <f t="shared" si="21"/>
        <v>2395.6055</v>
      </c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</row>
    <row r="422" spans="1:17" ht="15.75">
      <c r="A422" s="34">
        <v>41.6999999999999</v>
      </c>
      <c r="B422" s="35">
        <f t="shared" si="19"/>
        <v>15.37</v>
      </c>
      <c r="C422" s="36">
        <f t="shared" si="20"/>
        <v>1388.0796</v>
      </c>
      <c r="D422" s="36">
        <f t="shared" si="21"/>
        <v>2408.1233</v>
      </c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</row>
    <row r="423" spans="1:17" ht="15.75">
      <c r="A423" s="34">
        <v>41.7999999999999</v>
      </c>
      <c r="B423" s="35">
        <f t="shared" si="19"/>
        <v>15.41</v>
      </c>
      <c r="C423" s="36">
        <f t="shared" si="20"/>
        <v>1394.7767</v>
      </c>
      <c r="D423" s="36">
        <f t="shared" si="21"/>
        <v>2420.6738</v>
      </c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</row>
    <row r="424" spans="1:17" ht="15.75">
      <c r="A424" s="34">
        <v>41.8999999999999</v>
      </c>
      <c r="B424" s="35">
        <f t="shared" si="19"/>
        <v>15.44</v>
      </c>
      <c r="C424" s="36">
        <f t="shared" si="20"/>
        <v>1399.8093</v>
      </c>
      <c r="D424" s="36">
        <f t="shared" si="21"/>
        <v>2430.1081</v>
      </c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</row>
    <row r="425" spans="1:17" ht="15.75">
      <c r="A425" s="34">
        <v>41.9999999999999</v>
      </c>
      <c r="B425" s="35">
        <f t="shared" si="19"/>
        <v>15.48</v>
      </c>
      <c r="C425" s="36">
        <f t="shared" si="20"/>
        <v>1406.5323</v>
      </c>
      <c r="D425" s="36">
        <f t="shared" si="21"/>
        <v>2442.7156</v>
      </c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</row>
    <row r="426" spans="1:17" ht="15.75">
      <c r="A426" s="34">
        <v>42.0999999999999</v>
      </c>
      <c r="B426" s="35">
        <f t="shared" si="19"/>
        <v>15.52</v>
      </c>
      <c r="C426" s="36">
        <f t="shared" si="20"/>
        <v>1413.2702</v>
      </c>
      <c r="D426" s="36">
        <f t="shared" si="21"/>
        <v>2455.3558</v>
      </c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</row>
    <row r="427" spans="1:17" ht="15.75">
      <c r="A427" s="34">
        <v>42.1999999999999</v>
      </c>
      <c r="B427" s="35">
        <f t="shared" si="19"/>
        <v>15.55</v>
      </c>
      <c r="C427" s="36">
        <f t="shared" si="20"/>
        <v>1418.3333</v>
      </c>
      <c r="D427" s="36">
        <f t="shared" si="21"/>
        <v>2464.8573</v>
      </c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</row>
    <row r="428" spans="1:17" ht="15.75">
      <c r="A428" s="34">
        <v>42.2999999999999</v>
      </c>
      <c r="B428" s="35">
        <f t="shared" si="19"/>
        <v>15.59</v>
      </c>
      <c r="C428" s="36">
        <f t="shared" si="20"/>
        <v>1425.0971</v>
      </c>
      <c r="D428" s="36">
        <f t="shared" si="21"/>
        <v>2477.5545</v>
      </c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</row>
    <row r="429" spans="1:17" ht="15.75">
      <c r="A429" s="34">
        <v>42.3999999999999</v>
      </c>
      <c r="B429" s="35">
        <f t="shared" si="19"/>
        <v>15.63</v>
      </c>
      <c r="C429" s="36">
        <f t="shared" si="20"/>
        <v>1431.8757</v>
      </c>
      <c r="D429" s="36">
        <f t="shared" si="21"/>
        <v>2490.2844</v>
      </c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</row>
    <row r="430" spans="1:17" ht="15.75">
      <c r="A430" s="34">
        <v>42.4999999999999</v>
      </c>
      <c r="B430" s="35">
        <f t="shared" si="19"/>
        <v>15.67</v>
      </c>
      <c r="C430" s="36">
        <f t="shared" si="20"/>
        <v>1438.669</v>
      </c>
      <c r="D430" s="36">
        <f t="shared" si="21"/>
        <v>2503.0469</v>
      </c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</row>
    <row r="431" spans="1:17" ht="15.75">
      <c r="A431" s="34">
        <v>42.5999999999999</v>
      </c>
      <c r="B431" s="35">
        <f t="shared" si="19"/>
        <v>15.7</v>
      </c>
      <c r="C431" s="36">
        <f t="shared" si="20"/>
        <v>1443.7738</v>
      </c>
      <c r="D431" s="36">
        <f t="shared" si="21"/>
        <v>2512.6402</v>
      </c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</row>
    <row r="432" spans="1:17" ht="15.75">
      <c r="A432" s="34">
        <v>42.6999999999999</v>
      </c>
      <c r="B432" s="35">
        <f t="shared" si="19"/>
        <v>15.74</v>
      </c>
      <c r="C432" s="36">
        <f t="shared" si="20"/>
        <v>1450.593</v>
      </c>
      <c r="D432" s="36">
        <f t="shared" si="21"/>
        <v>2525.4597</v>
      </c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</row>
    <row r="433" spans="1:17" ht="15.75">
      <c r="A433" s="34">
        <v>42.7999999999999</v>
      </c>
      <c r="B433" s="35">
        <f t="shared" si="19"/>
        <v>15.78</v>
      </c>
      <c r="C433" s="36">
        <f t="shared" si="20"/>
        <v>1457.427</v>
      </c>
      <c r="D433" s="36">
        <f t="shared" si="21"/>
        <v>2538.3119</v>
      </c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</row>
    <row r="434" spans="1:17" ht="15.75">
      <c r="A434" s="34">
        <v>42.8999999999999</v>
      </c>
      <c r="B434" s="35">
        <f t="shared" si="19"/>
        <v>15.81</v>
      </c>
      <c r="C434" s="36">
        <f t="shared" si="20"/>
        <v>1462.5622</v>
      </c>
      <c r="D434" s="36">
        <f t="shared" si="21"/>
        <v>2547.9725</v>
      </c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</row>
    <row r="435" spans="1:17" ht="15.75">
      <c r="A435" s="34">
        <v>42.9999999999999</v>
      </c>
      <c r="B435" s="35">
        <f t="shared" si="19"/>
        <v>15.85</v>
      </c>
      <c r="C435" s="36">
        <f t="shared" si="20"/>
        <v>1469.4221</v>
      </c>
      <c r="D435" s="36">
        <f t="shared" si="21"/>
        <v>2560.8818</v>
      </c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</row>
    <row r="436" spans="1:17" ht="15.75">
      <c r="A436" s="34">
        <v>43.0999999999999</v>
      </c>
      <c r="B436" s="35">
        <f t="shared" si="19"/>
        <v>15.89</v>
      </c>
      <c r="C436" s="36">
        <f t="shared" si="20"/>
        <v>1476.2967</v>
      </c>
      <c r="D436" s="36">
        <f t="shared" si="21"/>
        <v>2573.8236</v>
      </c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</row>
    <row r="437" spans="1:17" ht="15.75">
      <c r="A437" s="34">
        <v>43.1999999999999</v>
      </c>
      <c r="B437" s="35">
        <f t="shared" si="19"/>
        <v>15.92</v>
      </c>
      <c r="C437" s="36">
        <f t="shared" si="20"/>
        <v>1481.4624</v>
      </c>
      <c r="D437" s="36">
        <f t="shared" si="21"/>
        <v>2583.5515</v>
      </c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</row>
    <row r="438" spans="1:17" ht="15.75">
      <c r="A438" s="34">
        <v>43.2999999999999</v>
      </c>
      <c r="B438" s="35">
        <f t="shared" si="19"/>
        <v>15.96</v>
      </c>
      <c r="C438" s="36">
        <f t="shared" si="20"/>
        <v>1488.3629</v>
      </c>
      <c r="D438" s="36">
        <f t="shared" si="21"/>
        <v>2596.5505</v>
      </c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</row>
    <row r="439" spans="1:17" ht="15.75">
      <c r="A439" s="34">
        <v>43.3999999999999</v>
      </c>
      <c r="B439" s="35">
        <f t="shared" si="19"/>
        <v>16</v>
      </c>
      <c r="C439" s="36">
        <f t="shared" si="20"/>
        <v>1495.2781</v>
      </c>
      <c r="D439" s="36">
        <f t="shared" si="21"/>
        <v>2609.5821</v>
      </c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</row>
    <row r="440" spans="1:17" ht="15.75">
      <c r="A440" s="34">
        <v>43.4999999999999</v>
      </c>
      <c r="B440" s="35">
        <f t="shared" si="19"/>
        <v>16.03</v>
      </c>
      <c r="C440" s="36">
        <f t="shared" si="20"/>
        <v>1500.4741</v>
      </c>
      <c r="D440" s="36">
        <f t="shared" si="21"/>
        <v>2619.3772</v>
      </c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</row>
    <row r="441" spans="1:17" ht="15.75">
      <c r="A441" s="34">
        <v>43.5999999999999</v>
      </c>
      <c r="B441" s="35">
        <f t="shared" si="19"/>
        <v>16.07</v>
      </c>
      <c r="C441" s="36">
        <f t="shared" si="20"/>
        <v>1507.4151</v>
      </c>
      <c r="D441" s="36">
        <f t="shared" si="21"/>
        <v>2632.4659</v>
      </c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</row>
    <row r="442" spans="1:17" ht="15.75">
      <c r="A442" s="34">
        <v>43.6999999999999</v>
      </c>
      <c r="B442" s="35">
        <f t="shared" si="19"/>
        <v>16.11</v>
      </c>
      <c r="C442" s="36">
        <f t="shared" si="20"/>
        <v>1514.3709</v>
      </c>
      <c r="D442" s="36">
        <f t="shared" si="21"/>
        <v>2645.5872</v>
      </c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</row>
    <row r="443" spans="1:17" ht="15.75">
      <c r="A443" s="34">
        <v>43.7999999999999</v>
      </c>
      <c r="B443" s="35">
        <f t="shared" si="19"/>
        <v>16.14</v>
      </c>
      <c r="C443" s="36">
        <f t="shared" si="20"/>
        <v>1519.5973</v>
      </c>
      <c r="D443" s="36">
        <f t="shared" si="21"/>
        <v>2655.4495</v>
      </c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</row>
    <row r="444" spans="1:17" ht="15.75">
      <c r="A444" s="34">
        <v>43.8999999999999</v>
      </c>
      <c r="B444" s="35">
        <f t="shared" si="19"/>
        <v>16.18</v>
      </c>
      <c r="C444" s="36">
        <f t="shared" si="20"/>
        <v>1526.5788</v>
      </c>
      <c r="D444" s="36">
        <f t="shared" si="21"/>
        <v>2668.6279</v>
      </c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</row>
    <row r="445" spans="1:17" ht="15.75">
      <c r="A445" s="34">
        <v>43.9999999999999</v>
      </c>
      <c r="B445" s="35">
        <f t="shared" si="19"/>
        <v>16.22</v>
      </c>
      <c r="C445" s="36">
        <f t="shared" si="20"/>
        <v>1533.5751</v>
      </c>
      <c r="D445" s="36">
        <f t="shared" si="21"/>
        <v>2681.8389</v>
      </c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</row>
    <row r="446" spans="1:17" ht="15.75">
      <c r="A446" s="34">
        <v>44.0999999999999</v>
      </c>
      <c r="B446" s="35">
        <f t="shared" si="19"/>
        <v>16.26</v>
      </c>
      <c r="C446" s="36">
        <f t="shared" si="20"/>
        <v>1540.586</v>
      </c>
      <c r="D446" s="36">
        <f t="shared" si="21"/>
        <v>2695.0826</v>
      </c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</row>
    <row r="447" spans="1:17" ht="15.75">
      <c r="A447" s="34">
        <v>44.1999999999999</v>
      </c>
      <c r="B447" s="35">
        <f t="shared" si="19"/>
        <v>16.29</v>
      </c>
      <c r="C447" s="36">
        <f t="shared" si="20"/>
        <v>1545.8539</v>
      </c>
      <c r="D447" s="36">
        <f t="shared" si="21"/>
        <v>2705.0367</v>
      </c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</row>
    <row r="448" spans="1:17" ht="15.75">
      <c r="A448" s="34">
        <v>44.2999999999999</v>
      </c>
      <c r="B448" s="35">
        <f t="shared" si="19"/>
        <v>16.33</v>
      </c>
      <c r="C448" s="36">
        <f t="shared" si="20"/>
        <v>1552.8905</v>
      </c>
      <c r="D448" s="36">
        <f t="shared" si="21"/>
        <v>2718.3374</v>
      </c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</row>
    <row r="449" spans="1:17" ht="15.75">
      <c r="A449" s="34">
        <v>44.3999999999999</v>
      </c>
      <c r="B449" s="35">
        <f t="shared" si="19"/>
        <v>16.37</v>
      </c>
      <c r="C449" s="36">
        <f t="shared" si="20"/>
        <v>1559.9419</v>
      </c>
      <c r="D449" s="36">
        <f t="shared" si="21"/>
        <v>2731.6707</v>
      </c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</row>
    <row r="450" spans="1:17" ht="15.75">
      <c r="A450" s="34">
        <v>44.4999999999999</v>
      </c>
      <c r="B450" s="35">
        <f t="shared" si="19"/>
        <v>16.4</v>
      </c>
      <c r="C450" s="36">
        <f t="shared" si="20"/>
        <v>1565.2401</v>
      </c>
      <c r="D450" s="36">
        <f t="shared" si="21"/>
        <v>2741.6922</v>
      </c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</row>
    <row r="451" spans="1:17" ht="15.75">
      <c r="A451" s="34">
        <v>44.5999999999999</v>
      </c>
      <c r="B451" s="35">
        <f t="shared" si="19"/>
        <v>16.44</v>
      </c>
      <c r="C451" s="36">
        <f t="shared" si="20"/>
        <v>1572.3171</v>
      </c>
      <c r="D451" s="36">
        <f t="shared" si="21"/>
        <v>2755.0826</v>
      </c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</row>
    <row r="452" spans="1:17" ht="15.75">
      <c r="A452" s="34">
        <v>44.6999999999999</v>
      </c>
      <c r="B452" s="35">
        <f t="shared" si="19"/>
        <v>16.48</v>
      </c>
      <c r="C452" s="36">
        <f t="shared" si="20"/>
        <v>1579.4089</v>
      </c>
      <c r="D452" s="36">
        <f t="shared" si="21"/>
        <v>2768.5056</v>
      </c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</row>
    <row r="453" spans="1:17" ht="15.75">
      <c r="A453" s="34">
        <v>44.7999999999999</v>
      </c>
      <c r="B453" s="35">
        <f t="shared" si="19"/>
        <v>16.51</v>
      </c>
      <c r="C453" s="36">
        <f t="shared" si="20"/>
        <v>1584.7373</v>
      </c>
      <c r="D453" s="36">
        <f t="shared" si="21"/>
        <v>2778.5943</v>
      </c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</row>
    <row r="454" spans="1:17" ht="15.75">
      <c r="A454" s="34">
        <v>44.8999999999999</v>
      </c>
      <c r="B454" s="35">
        <f t="shared" si="19"/>
        <v>16.55</v>
      </c>
      <c r="C454" s="36">
        <f t="shared" si="20"/>
        <v>1591.8548</v>
      </c>
      <c r="D454" s="36">
        <f t="shared" si="21"/>
        <v>2792.0744</v>
      </c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</row>
    <row r="455" spans="1:17" ht="15.75">
      <c r="A455" s="34">
        <v>44.9999999999999</v>
      </c>
      <c r="B455" s="35">
        <f t="shared" si="19"/>
        <v>16.59</v>
      </c>
      <c r="C455" s="36">
        <f t="shared" si="20"/>
        <v>1598.9869</v>
      </c>
      <c r="D455" s="36">
        <f t="shared" si="21"/>
        <v>2805.5872</v>
      </c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</row>
    <row r="456" spans="1:17" ht="15.75">
      <c r="A456" s="34">
        <v>45.0999999999999</v>
      </c>
      <c r="B456" s="35">
        <f t="shared" si="19"/>
        <v>16.62</v>
      </c>
      <c r="C456" s="36">
        <f t="shared" si="20"/>
        <v>1604.3456</v>
      </c>
      <c r="D456" s="36">
        <f t="shared" si="21"/>
        <v>2815.7431</v>
      </c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</row>
    <row r="457" spans="1:17" ht="15.75">
      <c r="A457" s="34">
        <v>45.1999999999999</v>
      </c>
      <c r="B457" s="35">
        <f t="shared" si="19"/>
        <v>16.66</v>
      </c>
      <c r="C457" s="36">
        <f t="shared" si="20"/>
        <v>1611.5034</v>
      </c>
      <c r="D457" s="36">
        <f t="shared" si="21"/>
        <v>2829.3129</v>
      </c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</row>
    <row r="458" spans="1:17" ht="15.75">
      <c r="A458" s="34">
        <v>45.2999999999999</v>
      </c>
      <c r="B458" s="35">
        <f t="shared" si="19"/>
        <v>16.7</v>
      </c>
      <c r="C458" s="36">
        <f t="shared" si="20"/>
        <v>1618.6758</v>
      </c>
      <c r="D458" s="36">
        <f t="shared" si="21"/>
        <v>2842.9154</v>
      </c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</row>
    <row r="459" spans="1:17" ht="15.75">
      <c r="A459" s="34">
        <v>45.3999999999999</v>
      </c>
      <c r="B459" s="35">
        <f t="shared" si="19"/>
        <v>16.73</v>
      </c>
      <c r="C459" s="36">
        <f t="shared" si="20"/>
        <v>1624.0647</v>
      </c>
      <c r="D459" s="36">
        <f t="shared" si="21"/>
        <v>2853.1386</v>
      </c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</row>
    <row r="460" spans="1:17" ht="15.75">
      <c r="A460" s="34">
        <v>45.4999999999999</v>
      </c>
      <c r="B460" s="35">
        <f t="shared" si="19"/>
        <v>16.77</v>
      </c>
      <c r="C460" s="36">
        <f t="shared" si="20"/>
        <v>1631.2628</v>
      </c>
      <c r="D460" s="36">
        <f t="shared" si="21"/>
        <v>2866.7982</v>
      </c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</row>
    <row r="461" spans="1:17" ht="15.75">
      <c r="A461" s="34">
        <v>45.5999999999999</v>
      </c>
      <c r="B461" s="35">
        <f aca="true" t="shared" si="22" ref="B461:B524">ROUND(A461*1000000000/($C$4^2*67824),2)</f>
        <v>16.81</v>
      </c>
      <c r="C461" s="36">
        <f aca="true" t="shared" si="23" ref="C461:C524">ROUND(((B461/(85*($C$4/4000)^0.63))^1.85185)*1000,4)</f>
        <v>1638.4755</v>
      </c>
      <c r="D461" s="36">
        <f aca="true" t="shared" si="24" ref="D461:D524">ROUND(4*0.01*1000*B461^2/2/9.81/($C$4/1000),4)</f>
        <v>2880.4903</v>
      </c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</row>
    <row r="462" spans="1:17" ht="15.75">
      <c r="A462" s="34">
        <v>45.6999999999999</v>
      </c>
      <c r="B462" s="35">
        <f t="shared" si="22"/>
        <v>16.85</v>
      </c>
      <c r="C462" s="36">
        <f t="shared" si="23"/>
        <v>1645.7028</v>
      </c>
      <c r="D462" s="36">
        <f t="shared" si="24"/>
        <v>2894.2151</v>
      </c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</row>
    <row r="463" spans="1:17" ht="15.75">
      <c r="A463" s="34">
        <v>45.7999999999999</v>
      </c>
      <c r="B463" s="35">
        <f t="shared" si="22"/>
        <v>16.88</v>
      </c>
      <c r="C463" s="36">
        <f t="shared" si="23"/>
        <v>1651.1329</v>
      </c>
      <c r="D463" s="36">
        <f t="shared" si="24"/>
        <v>2904.5301</v>
      </c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</row>
    <row r="464" spans="1:17" ht="15.75">
      <c r="A464" s="34">
        <v>45.8999999999999</v>
      </c>
      <c r="B464" s="35">
        <f t="shared" si="22"/>
        <v>16.92</v>
      </c>
      <c r="C464" s="36">
        <f t="shared" si="23"/>
        <v>1658.3858</v>
      </c>
      <c r="D464" s="36">
        <f t="shared" si="24"/>
        <v>2918.3119</v>
      </c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</row>
    <row r="465" spans="1:17" ht="15.75">
      <c r="A465" s="34">
        <v>45.9999999999999</v>
      </c>
      <c r="B465" s="35">
        <f t="shared" si="22"/>
        <v>16.96</v>
      </c>
      <c r="C465" s="36">
        <f t="shared" si="23"/>
        <v>1665.6534</v>
      </c>
      <c r="D465" s="36">
        <f t="shared" si="24"/>
        <v>2932.1264</v>
      </c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</row>
    <row r="466" spans="1:17" ht="15.75">
      <c r="A466" s="34">
        <v>46.0999999999999</v>
      </c>
      <c r="B466" s="35">
        <f t="shared" si="22"/>
        <v>16.99</v>
      </c>
      <c r="C466" s="36">
        <f t="shared" si="23"/>
        <v>1671.1136</v>
      </c>
      <c r="D466" s="36">
        <f t="shared" si="24"/>
        <v>2942.5087</v>
      </c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</row>
    <row r="467" spans="1:17" ht="15.75">
      <c r="A467" s="34">
        <v>46.1999999999999</v>
      </c>
      <c r="B467" s="35">
        <f t="shared" si="22"/>
        <v>17.03</v>
      </c>
      <c r="C467" s="36">
        <f t="shared" si="23"/>
        <v>1678.4068</v>
      </c>
      <c r="D467" s="36">
        <f t="shared" si="24"/>
        <v>2956.3802</v>
      </c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</row>
    <row r="468" spans="1:17" ht="15.75">
      <c r="A468" s="34">
        <v>46.2999999999999</v>
      </c>
      <c r="B468" s="35">
        <f t="shared" si="22"/>
        <v>17.07</v>
      </c>
      <c r="C468" s="36">
        <f t="shared" si="23"/>
        <v>1685.7145</v>
      </c>
      <c r="D468" s="36">
        <f t="shared" si="24"/>
        <v>2970.2844</v>
      </c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</row>
    <row r="469" spans="1:17" ht="15.75">
      <c r="A469" s="34">
        <v>46.3999999999999</v>
      </c>
      <c r="B469" s="35">
        <f t="shared" si="22"/>
        <v>17.1</v>
      </c>
      <c r="C469" s="36">
        <f t="shared" si="23"/>
        <v>1691.2049</v>
      </c>
      <c r="D469" s="36">
        <f t="shared" si="24"/>
        <v>2980.7339</v>
      </c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</row>
    <row r="470" spans="1:17" ht="15.75">
      <c r="A470" s="34">
        <v>46.4999999999999</v>
      </c>
      <c r="B470" s="35">
        <f t="shared" si="22"/>
        <v>17.14</v>
      </c>
      <c r="C470" s="36">
        <f t="shared" si="23"/>
        <v>1698.5381</v>
      </c>
      <c r="D470" s="36">
        <f t="shared" si="24"/>
        <v>2994.6952</v>
      </c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</row>
    <row r="471" spans="1:17" ht="15.75">
      <c r="A471" s="34">
        <v>46.5999999999999</v>
      </c>
      <c r="B471" s="35">
        <f t="shared" si="22"/>
        <v>17.18</v>
      </c>
      <c r="C471" s="36">
        <f t="shared" si="23"/>
        <v>1705.886</v>
      </c>
      <c r="D471" s="36">
        <f t="shared" si="24"/>
        <v>3008.6891</v>
      </c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</row>
    <row r="472" spans="1:17" ht="15.75">
      <c r="A472" s="34">
        <v>46.6999999999999</v>
      </c>
      <c r="B472" s="35">
        <f t="shared" si="22"/>
        <v>17.21</v>
      </c>
      <c r="C472" s="36">
        <f t="shared" si="23"/>
        <v>1711.4065</v>
      </c>
      <c r="D472" s="36">
        <f t="shared" si="24"/>
        <v>3019.2059</v>
      </c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</row>
    <row r="473" spans="1:17" ht="15.75">
      <c r="A473" s="34">
        <v>46.7999999999999</v>
      </c>
      <c r="B473" s="35">
        <f t="shared" si="22"/>
        <v>17.25</v>
      </c>
      <c r="C473" s="36">
        <f t="shared" si="23"/>
        <v>1718.7799</v>
      </c>
      <c r="D473" s="36">
        <f t="shared" si="24"/>
        <v>3033.2569</v>
      </c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</row>
    <row r="474" spans="1:17" ht="15.75">
      <c r="A474" s="34">
        <v>46.8999999999999</v>
      </c>
      <c r="B474" s="35">
        <f t="shared" si="22"/>
        <v>17.29</v>
      </c>
      <c r="C474" s="36">
        <f t="shared" si="23"/>
        <v>1726.1679</v>
      </c>
      <c r="D474" s="36">
        <f t="shared" si="24"/>
        <v>3047.3405</v>
      </c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</row>
    <row r="475" spans="1:17" ht="15.75">
      <c r="A475" s="34">
        <v>46.9999999999999</v>
      </c>
      <c r="B475" s="35">
        <f t="shared" si="22"/>
        <v>17.32</v>
      </c>
      <c r="C475" s="36">
        <f t="shared" si="23"/>
        <v>1731.7184</v>
      </c>
      <c r="D475" s="36">
        <f t="shared" si="24"/>
        <v>3057.9246</v>
      </c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</row>
    <row r="476" spans="1:17" ht="15.75">
      <c r="A476" s="34">
        <v>47.0999999999999</v>
      </c>
      <c r="B476" s="35">
        <f t="shared" si="22"/>
        <v>17.36</v>
      </c>
      <c r="C476" s="36">
        <f t="shared" si="23"/>
        <v>1739.1319</v>
      </c>
      <c r="D476" s="36">
        <f t="shared" si="24"/>
        <v>3072.0652</v>
      </c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</row>
    <row r="477" spans="1:17" ht="15.75">
      <c r="A477" s="34">
        <v>47.1999999999999</v>
      </c>
      <c r="B477" s="35">
        <f t="shared" si="22"/>
        <v>17.4</v>
      </c>
      <c r="C477" s="36">
        <f t="shared" si="23"/>
        <v>1746.56</v>
      </c>
      <c r="D477" s="36">
        <f t="shared" si="24"/>
        <v>3086.2385</v>
      </c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</row>
    <row r="478" spans="1:17" ht="15.75">
      <c r="A478" s="34">
        <v>47.2999999999999</v>
      </c>
      <c r="B478" s="35">
        <f t="shared" si="22"/>
        <v>17.43</v>
      </c>
      <c r="C478" s="36">
        <f t="shared" si="23"/>
        <v>1752.1405</v>
      </c>
      <c r="D478" s="36">
        <f t="shared" si="24"/>
        <v>3096.8899</v>
      </c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</row>
    <row r="479" spans="1:17" ht="15.75">
      <c r="A479" s="34">
        <v>47.3999999999999</v>
      </c>
      <c r="B479" s="35">
        <f t="shared" si="22"/>
        <v>17.47</v>
      </c>
      <c r="C479" s="36">
        <f t="shared" si="23"/>
        <v>1759.5941</v>
      </c>
      <c r="D479" s="36">
        <f t="shared" si="24"/>
        <v>3111.1203</v>
      </c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</row>
    <row r="480" spans="1:17" ht="15.75">
      <c r="A480" s="34">
        <v>47.4999999999999</v>
      </c>
      <c r="B480" s="35">
        <f t="shared" si="22"/>
        <v>17.51</v>
      </c>
      <c r="C480" s="36">
        <f t="shared" si="23"/>
        <v>1767.0621</v>
      </c>
      <c r="D480" s="36">
        <f t="shared" si="24"/>
        <v>3125.3833</v>
      </c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</row>
    <row r="481" spans="1:17" ht="15.75">
      <c r="A481" s="34">
        <v>47.5999999999999</v>
      </c>
      <c r="B481" s="35">
        <f t="shared" si="22"/>
        <v>17.55</v>
      </c>
      <c r="C481" s="36">
        <f t="shared" si="23"/>
        <v>1774.5448</v>
      </c>
      <c r="D481" s="36">
        <f t="shared" si="24"/>
        <v>3139.6789</v>
      </c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</row>
    <row r="482" spans="1:17" ht="15.75">
      <c r="A482" s="34">
        <v>47.6999999999999</v>
      </c>
      <c r="B482" s="35">
        <f t="shared" si="22"/>
        <v>17.58</v>
      </c>
      <c r="C482" s="36">
        <f t="shared" si="23"/>
        <v>1780.1663</v>
      </c>
      <c r="D482" s="36">
        <f t="shared" si="24"/>
        <v>3150.422</v>
      </c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</row>
    <row r="483" spans="1:17" ht="15.75">
      <c r="A483" s="34">
        <v>47.7999999999999</v>
      </c>
      <c r="B483" s="35">
        <f t="shared" si="22"/>
        <v>17.62</v>
      </c>
      <c r="C483" s="36">
        <f t="shared" si="23"/>
        <v>1787.6743</v>
      </c>
      <c r="D483" s="36">
        <f t="shared" si="24"/>
        <v>3164.7747</v>
      </c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</row>
    <row r="484" spans="1:17" ht="15.75">
      <c r="A484" s="34">
        <v>47.8999999999999</v>
      </c>
      <c r="B484" s="35">
        <f t="shared" si="22"/>
        <v>17.66</v>
      </c>
      <c r="C484" s="36">
        <f t="shared" si="23"/>
        <v>1795.1969</v>
      </c>
      <c r="D484" s="36">
        <f t="shared" si="24"/>
        <v>3179.16</v>
      </c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</row>
    <row r="485" spans="1:17" ht="15.75">
      <c r="A485" s="34">
        <v>47.9999999999999</v>
      </c>
      <c r="B485" s="35">
        <f t="shared" si="22"/>
        <v>17.69</v>
      </c>
      <c r="C485" s="36">
        <f t="shared" si="23"/>
        <v>1800.8484</v>
      </c>
      <c r="D485" s="36">
        <f t="shared" si="24"/>
        <v>3189.9704</v>
      </c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</row>
    <row r="486" spans="1:17" ht="15.75">
      <c r="A486" s="34">
        <v>48.0999999999999</v>
      </c>
      <c r="B486" s="35">
        <f t="shared" si="22"/>
        <v>17.73</v>
      </c>
      <c r="C486" s="36">
        <f t="shared" si="23"/>
        <v>1808.3964</v>
      </c>
      <c r="D486" s="36">
        <f t="shared" si="24"/>
        <v>3204.4128</v>
      </c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</row>
    <row r="487" spans="1:17" ht="15.75">
      <c r="A487" s="34">
        <v>48.1999999999999</v>
      </c>
      <c r="B487" s="35">
        <f t="shared" si="22"/>
        <v>17.77</v>
      </c>
      <c r="C487" s="36">
        <f t="shared" si="23"/>
        <v>1815.959</v>
      </c>
      <c r="D487" s="36">
        <f t="shared" si="24"/>
        <v>3218.8879</v>
      </c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</row>
    <row r="488" spans="1:17" ht="15.75">
      <c r="A488" s="34">
        <v>48.2999999999999</v>
      </c>
      <c r="B488" s="35">
        <f t="shared" si="22"/>
        <v>17.8</v>
      </c>
      <c r="C488" s="36">
        <f t="shared" si="23"/>
        <v>1821.6404</v>
      </c>
      <c r="D488" s="36">
        <f t="shared" si="24"/>
        <v>3229.7655</v>
      </c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</row>
    <row r="489" spans="1:17" ht="15.75">
      <c r="A489" s="34">
        <v>48.3999999999999</v>
      </c>
      <c r="B489" s="35">
        <f t="shared" si="22"/>
        <v>17.84</v>
      </c>
      <c r="C489" s="36">
        <f t="shared" si="23"/>
        <v>1829.2284</v>
      </c>
      <c r="D489" s="36">
        <f t="shared" si="24"/>
        <v>3244.2977</v>
      </c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</row>
    <row r="490" spans="1:17" ht="15.75">
      <c r="A490" s="34">
        <v>48.4999999999999</v>
      </c>
      <c r="B490" s="35">
        <f t="shared" si="22"/>
        <v>17.88</v>
      </c>
      <c r="C490" s="36">
        <f t="shared" si="23"/>
        <v>1836.8308</v>
      </c>
      <c r="D490" s="36">
        <f t="shared" si="24"/>
        <v>3258.8624</v>
      </c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</row>
    <row r="491" spans="1:17" ht="15.75">
      <c r="A491" s="34">
        <v>48.5999999999999</v>
      </c>
      <c r="B491" s="35">
        <f t="shared" si="22"/>
        <v>17.91</v>
      </c>
      <c r="C491" s="36">
        <f t="shared" si="23"/>
        <v>1842.5422</v>
      </c>
      <c r="D491" s="36">
        <f t="shared" si="24"/>
        <v>3269.8073</v>
      </c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</row>
    <row r="492" spans="1:17" ht="15.75">
      <c r="A492" s="34">
        <v>48.6999999999999</v>
      </c>
      <c r="B492" s="35">
        <f t="shared" si="22"/>
        <v>17.95</v>
      </c>
      <c r="C492" s="36">
        <f t="shared" si="23"/>
        <v>1850.17</v>
      </c>
      <c r="D492" s="36">
        <f t="shared" si="24"/>
        <v>3284.4292</v>
      </c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</row>
    <row r="493" spans="1:17" ht="15.75">
      <c r="A493" s="34">
        <v>48.7999999999999</v>
      </c>
      <c r="B493" s="35">
        <f t="shared" si="22"/>
        <v>17.99</v>
      </c>
      <c r="C493" s="36">
        <f t="shared" si="23"/>
        <v>1857.8123</v>
      </c>
      <c r="D493" s="36">
        <f t="shared" si="24"/>
        <v>3299.0836</v>
      </c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</row>
    <row r="494" spans="1:17" ht="15.75">
      <c r="A494" s="34">
        <v>48.8999999999999</v>
      </c>
      <c r="B494" s="35">
        <f t="shared" si="22"/>
        <v>18.02</v>
      </c>
      <c r="C494" s="36">
        <f t="shared" si="23"/>
        <v>1863.5535</v>
      </c>
      <c r="D494" s="36">
        <f t="shared" si="24"/>
        <v>3310.0958</v>
      </c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</row>
    <row r="495" spans="1:17" ht="15.75">
      <c r="A495" s="34">
        <v>48.9999999999999</v>
      </c>
      <c r="B495" s="35">
        <f t="shared" si="22"/>
        <v>18.06</v>
      </c>
      <c r="C495" s="36">
        <f t="shared" si="23"/>
        <v>1871.2212</v>
      </c>
      <c r="D495" s="36">
        <f t="shared" si="24"/>
        <v>3324.8073</v>
      </c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</row>
    <row r="496" spans="1:17" ht="15.75">
      <c r="A496" s="34">
        <v>49.0999999999999</v>
      </c>
      <c r="B496" s="35">
        <f t="shared" si="22"/>
        <v>18.1</v>
      </c>
      <c r="C496" s="36">
        <f t="shared" si="23"/>
        <v>1878.9034</v>
      </c>
      <c r="D496" s="36">
        <f t="shared" si="24"/>
        <v>3339.5515</v>
      </c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</row>
    <row r="497" spans="1:17" ht="15.75">
      <c r="A497" s="34">
        <v>49.1999999999999</v>
      </c>
      <c r="B497" s="35">
        <f t="shared" si="22"/>
        <v>18.14</v>
      </c>
      <c r="C497" s="36">
        <f t="shared" si="23"/>
        <v>1886.6</v>
      </c>
      <c r="D497" s="36">
        <f t="shared" si="24"/>
        <v>3354.3282</v>
      </c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</row>
    <row r="498" spans="1:17" ht="15.75">
      <c r="A498" s="34">
        <v>49.2999999999999</v>
      </c>
      <c r="B498" s="35">
        <f t="shared" si="22"/>
        <v>18.17</v>
      </c>
      <c r="C498" s="36">
        <f t="shared" si="23"/>
        <v>1892.3819</v>
      </c>
      <c r="D498" s="36">
        <f t="shared" si="24"/>
        <v>3365.4322</v>
      </c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</row>
    <row r="499" spans="1:17" ht="15.75">
      <c r="A499" s="34">
        <v>49.3999999999999</v>
      </c>
      <c r="B499" s="35">
        <f t="shared" si="22"/>
        <v>18.21</v>
      </c>
      <c r="C499" s="36">
        <f t="shared" si="23"/>
        <v>1900.1039</v>
      </c>
      <c r="D499" s="36">
        <f t="shared" si="24"/>
        <v>3380.2661</v>
      </c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</row>
    <row r="500" spans="1:17" ht="15.75">
      <c r="A500" s="34">
        <v>49.4999999999999</v>
      </c>
      <c r="B500" s="35">
        <f t="shared" si="22"/>
        <v>18.25</v>
      </c>
      <c r="C500" s="36">
        <f t="shared" si="23"/>
        <v>1907.8403</v>
      </c>
      <c r="D500" s="36">
        <f t="shared" si="24"/>
        <v>3395.1325</v>
      </c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</row>
    <row r="501" spans="1:17" ht="15.75">
      <c r="A501" s="34">
        <v>49.5999999999999</v>
      </c>
      <c r="B501" s="35">
        <f t="shared" si="22"/>
        <v>18.28</v>
      </c>
      <c r="C501" s="36">
        <f t="shared" si="23"/>
        <v>1913.6521</v>
      </c>
      <c r="D501" s="36">
        <f t="shared" si="24"/>
        <v>3406.3038</v>
      </c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</row>
    <row r="502" spans="1:17" ht="15.75">
      <c r="A502" s="34">
        <v>49.6999999999999</v>
      </c>
      <c r="B502" s="35">
        <f t="shared" si="22"/>
        <v>18.32</v>
      </c>
      <c r="C502" s="36">
        <f t="shared" si="23"/>
        <v>1921.4138</v>
      </c>
      <c r="D502" s="36">
        <f t="shared" si="24"/>
        <v>3421.2273</v>
      </c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</row>
    <row r="503" spans="1:17" ht="15.75">
      <c r="A503" s="34">
        <v>49.7999999999999</v>
      </c>
      <c r="B503" s="35">
        <f t="shared" si="22"/>
        <v>18.36</v>
      </c>
      <c r="C503" s="36">
        <f t="shared" si="23"/>
        <v>1929.1899</v>
      </c>
      <c r="D503" s="36">
        <f t="shared" si="24"/>
        <v>3436.1835</v>
      </c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</row>
    <row r="504" spans="1:17" ht="15.75">
      <c r="A504" s="34">
        <v>49.8999999999999</v>
      </c>
      <c r="B504" s="35">
        <f t="shared" si="22"/>
        <v>18.39</v>
      </c>
      <c r="C504" s="36">
        <f t="shared" si="23"/>
        <v>1935.0315</v>
      </c>
      <c r="D504" s="36">
        <f t="shared" si="24"/>
        <v>3447.422</v>
      </c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</row>
    <row r="505" spans="1:17" ht="15.75">
      <c r="A505" s="34">
        <v>49.9999999999999</v>
      </c>
      <c r="B505" s="35">
        <f t="shared" si="22"/>
        <v>18.43</v>
      </c>
      <c r="C505" s="36">
        <f t="shared" si="23"/>
        <v>1942.833</v>
      </c>
      <c r="D505" s="36">
        <f t="shared" si="24"/>
        <v>3462.4353</v>
      </c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</row>
    <row r="506" spans="1:17" ht="15.75">
      <c r="A506" s="34">
        <v>50.0999999999999</v>
      </c>
      <c r="B506" s="35">
        <f t="shared" si="22"/>
        <v>18.47</v>
      </c>
      <c r="C506" s="36">
        <f t="shared" si="23"/>
        <v>1950.6488</v>
      </c>
      <c r="D506" s="36">
        <f t="shared" si="24"/>
        <v>3477.4811</v>
      </c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</row>
    <row r="507" spans="1:17" ht="15.75">
      <c r="A507" s="34">
        <v>50.1999999999999</v>
      </c>
      <c r="B507" s="35">
        <f t="shared" si="22"/>
        <v>18.5</v>
      </c>
      <c r="C507" s="36">
        <f t="shared" si="23"/>
        <v>1956.5202</v>
      </c>
      <c r="D507" s="36">
        <f t="shared" si="24"/>
        <v>3488.787</v>
      </c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</row>
    <row r="508" spans="1:17" ht="15.75">
      <c r="A508" s="34">
        <v>50.2999999999999</v>
      </c>
      <c r="B508" s="35">
        <f t="shared" si="22"/>
        <v>18.54</v>
      </c>
      <c r="C508" s="36">
        <f t="shared" si="23"/>
        <v>1964.3613</v>
      </c>
      <c r="D508" s="36">
        <f t="shared" si="24"/>
        <v>3503.8899</v>
      </c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</row>
    <row r="509" spans="1:17" ht="15.75">
      <c r="A509" s="34">
        <v>50.3999999999999</v>
      </c>
      <c r="B509" s="35">
        <f t="shared" si="22"/>
        <v>18.58</v>
      </c>
      <c r="C509" s="36">
        <f t="shared" si="23"/>
        <v>1972.2169</v>
      </c>
      <c r="D509" s="36">
        <f t="shared" si="24"/>
        <v>3519.0255</v>
      </c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</row>
    <row r="510" spans="1:17" ht="15.75">
      <c r="A510" s="34">
        <v>50.4999999999999</v>
      </c>
      <c r="B510" s="35">
        <f t="shared" si="22"/>
        <v>18.61</v>
      </c>
      <c r="C510" s="36">
        <f t="shared" si="23"/>
        <v>1978.118</v>
      </c>
      <c r="D510" s="36">
        <f t="shared" si="24"/>
        <v>3530.3986</v>
      </c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</row>
    <row r="511" spans="1:17" ht="15.75">
      <c r="A511" s="34">
        <v>50.5999999999999</v>
      </c>
      <c r="B511" s="35">
        <f t="shared" si="22"/>
        <v>18.65</v>
      </c>
      <c r="C511" s="36">
        <f t="shared" si="23"/>
        <v>1985.9988</v>
      </c>
      <c r="D511" s="36">
        <f t="shared" si="24"/>
        <v>3545.5912</v>
      </c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</row>
    <row r="512" spans="1:17" ht="15.75">
      <c r="A512" s="34">
        <v>50.6999999999999</v>
      </c>
      <c r="B512" s="35">
        <f t="shared" si="22"/>
        <v>18.69</v>
      </c>
      <c r="C512" s="36">
        <f t="shared" si="23"/>
        <v>1993.894</v>
      </c>
      <c r="D512" s="36">
        <f t="shared" si="24"/>
        <v>3560.8165</v>
      </c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</row>
    <row r="513" spans="1:17" ht="15.75">
      <c r="A513" s="34">
        <v>50.7999999999999</v>
      </c>
      <c r="B513" s="35">
        <f t="shared" si="22"/>
        <v>18.72</v>
      </c>
      <c r="C513" s="36">
        <f t="shared" si="23"/>
        <v>1999.8248</v>
      </c>
      <c r="D513" s="36">
        <f t="shared" si="24"/>
        <v>3572.2569</v>
      </c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</row>
    <row r="514" spans="1:17" ht="15.75">
      <c r="A514" s="34">
        <v>50.8999999999999</v>
      </c>
      <c r="B514" s="35">
        <f t="shared" si="22"/>
        <v>18.76</v>
      </c>
      <c r="C514" s="36">
        <f t="shared" si="23"/>
        <v>2007.7452</v>
      </c>
      <c r="D514" s="36">
        <f t="shared" si="24"/>
        <v>3587.5392</v>
      </c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</row>
    <row r="515" spans="1:17" ht="15.75">
      <c r="A515" s="34">
        <v>50.9999999999999</v>
      </c>
      <c r="B515" s="35">
        <f t="shared" si="22"/>
        <v>18.8</v>
      </c>
      <c r="C515" s="36">
        <f t="shared" si="23"/>
        <v>2015.68</v>
      </c>
      <c r="D515" s="36">
        <f t="shared" si="24"/>
        <v>3602.8542</v>
      </c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</row>
    <row r="516" spans="1:17" ht="15.75">
      <c r="A516" s="34">
        <v>51.0999999999999</v>
      </c>
      <c r="B516" s="35">
        <f t="shared" si="22"/>
        <v>18.84</v>
      </c>
      <c r="C516" s="36">
        <f t="shared" si="23"/>
        <v>2023.6292</v>
      </c>
      <c r="D516" s="36">
        <f t="shared" si="24"/>
        <v>3618.2018</v>
      </c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</row>
    <row r="517" spans="1:17" ht="15.75">
      <c r="A517" s="34">
        <v>51.1999999999999</v>
      </c>
      <c r="B517" s="35">
        <f t="shared" si="22"/>
        <v>18.87</v>
      </c>
      <c r="C517" s="36">
        <f t="shared" si="23"/>
        <v>2029.6005</v>
      </c>
      <c r="D517" s="36">
        <f t="shared" si="24"/>
        <v>3629.7339</v>
      </c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</row>
    <row r="518" spans="1:17" ht="15.75">
      <c r="A518" s="34">
        <v>51.2999999999999</v>
      </c>
      <c r="B518" s="35">
        <f t="shared" si="22"/>
        <v>18.91</v>
      </c>
      <c r="C518" s="36">
        <f t="shared" si="23"/>
        <v>2037.5749</v>
      </c>
      <c r="D518" s="36">
        <f t="shared" si="24"/>
        <v>3645.1386</v>
      </c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</row>
    <row r="519" spans="1:17" ht="15.75">
      <c r="A519" s="34">
        <v>51.3999999999999</v>
      </c>
      <c r="B519" s="35">
        <f t="shared" si="22"/>
        <v>18.95</v>
      </c>
      <c r="C519" s="36">
        <f t="shared" si="23"/>
        <v>2045.5636</v>
      </c>
      <c r="D519" s="36">
        <f t="shared" si="24"/>
        <v>3660.5759</v>
      </c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</row>
    <row r="520" spans="1:17" ht="15.75">
      <c r="A520" s="34">
        <v>51.4999999999999</v>
      </c>
      <c r="B520" s="35">
        <f t="shared" si="22"/>
        <v>18.98</v>
      </c>
      <c r="C520" s="36">
        <f t="shared" si="23"/>
        <v>2051.5646</v>
      </c>
      <c r="D520" s="36">
        <f t="shared" si="24"/>
        <v>3672.1753</v>
      </c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</row>
    <row r="521" spans="1:17" ht="15.75">
      <c r="A521" s="34">
        <v>51.5999999999999</v>
      </c>
      <c r="B521" s="35">
        <f t="shared" si="22"/>
        <v>19.02</v>
      </c>
      <c r="C521" s="36">
        <f t="shared" si="23"/>
        <v>2059.5786</v>
      </c>
      <c r="D521" s="36">
        <f t="shared" si="24"/>
        <v>3687.6697</v>
      </c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</row>
    <row r="522" spans="1:17" ht="15.75">
      <c r="A522" s="34">
        <v>51.6999999999999</v>
      </c>
      <c r="B522" s="35">
        <f t="shared" si="22"/>
        <v>19.06</v>
      </c>
      <c r="C522" s="36">
        <f t="shared" si="23"/>
        <v>2067.6068</v>
      </c>
      <c r="D522" s="36">
        <f t="shared" si="24"/>
        <v>3703.1967</v>
      </c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</row>
    <row r="523" spans="1:17" ht="15.75">
      <c r="A523" s="34">
        <v>51.7999999999999</v>
      </c>
      <c r="B523" s="35">
        <f t="shared" si="22"/>
        <v>19.09</v>
      </c>
      <c r="C523" s="36">
        <f t="shared" si="23"/>
        <v>2073.6375</v>
      </c>
      <c r="D523" s="36">
        <f t="shared" si="24"/>
        <v>3714.8634</v>
      </c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</row>
    <row r="524" spans="1:17" ht="15.75">
      <c r="A524" s="34">
        <v>51.8999999999999</v>
      </c>
      <c r="B524" s="35">
        <f t="shared" si="22"/>
        <v>19.13</v>
      </c>
      <c r="C524" s="36">
        <f t="shared" si="23"/>
        <v>2081.6909</v>
      </c>
      <c r="D524" s="36">
        <f t="shared" si="24"/>
        <v>3730.4475</v>
      </c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</row>
    <row r="525" spans="1:17" ht="15.75">
      <c r="A525" s="34">
        <v>51.9999999999999</v>
      </c>
      <c r="B525" s="35">
        <f aca="true" t="shared" si="25" ref="B525:B588">ROUND(A525*1000000000/($C$4^2*67824),2)</f>
        <v>19.17</v>
      </c>
      <c r="C525" s="36">
        <f aca="true" t="shared" si="26" ref="C525:C588">ROUND(((B525/(85*($C$4/4000)^0.63))^1.85185)*1000,4)</f>
        <v>2089.7587</v>
      </c>
      <c r="D525" s="36">
        <f aca="true" t="shared" si="27" ref="D525:D588">ROUND(4*0.01*1000*B525^2/2/9.81/($C$4/1000),4)</f>
        <v>3746.0642</v>
      </c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</row>
    <row r="526" spans="1:17" ht="15.75">
      <c r="A526" s="34">
        <v>52.0999999999999</v>
      </c>
      <c r="B526" s="35">
        <f t="shared" si="25"/>
        <v>19.2</v>
      </c>
      <c r="C526" s="36">
        <f t="shared" si="26"/>
        <v>2095.8189</v>
      </c>
      <c r="D526" s="36">
        <f t="shared" si="27"/>
        <v>3757.7982</v>
      </c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</row>
    <row r="527" spans="1:17" ht="15.75">
      <c r="A527" s="34">
        <v>52.1999999999999</v>
      </c>
      <c r="B527" s="35">
        <f t="shared" si="25"/>
        <v>19.24</v>
      </c>
      <c r="C527" s="36">
        <f t="shared" si="26"/>
        <v>2103.9118</v>
      </c>
      <c r="D527" s="36">
        <f t="shared" si="27"/>
        <v>3773.472</v>
      </c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</row>
    <row r="528" spans="1:17" ht="15.75">
      <c r="A528" s="34">
        <v>52.2999999999999</v>
      </c>
      <c r="B528" s="35">
        <f t="shared" si="25"/>
        <v>19.28</v>
      </c>
      <c r="C528" s="36">
        <f t="shared" si="26"/>
        <v>2112.019</v>
      </c>
      <c r="D528" s="36">
        <f t="shared" si="27"/>
        <v>3789.1784</v>
      </c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</row>
    <row r="529" spans="1:17" ht="15.75">
      <c r="A529" s="34">
        <v>52.3999999999999</v>
      </c>
      <c r="B529" s="35">
        <f t="shared" si="25"/>
        <v>19.31</v>
      </c>
      <c r="C529" s="36">
        <f t="shared" si="26"/>
        <v>2118.1089</v>
      </c>
      <c r="D529" s="36">
        <f t="shared" si="27"/>
        <v>3800.9796</v>
      </c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</row>
    <row r="530" spans="1:17" ht="15.75">
      <c r="A530" s="34">
        <v>52.4999999999999</v>
      </c>
      <c r="B530" s="35">
        <f t="shared" si="25"/>
        <v>19.35</v>
      </c>
      <c r="C530" s="36">
        <f t="shared" si="26"/>
        <v>2126.2412</v>
      </c>
      <c r="D530" s="36">
        <f t="shared" si="27"/>
        <v>3816.7431</v>
      </c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</row>
    <row r="531" spans="1:17" ht="15.75">
      <c r="A531" s="34">
        <v>52.5999999999999</v>
      </c>
      <c r="B531" s="35">
        <f t="shared" si="25"/>
        <v>19.39</v>
      </c>
      <c r="C531" s="36">
        <f t="shared" si="26"/>
        <v>2134.3878</v>
      </c>
      <c r="D531" s="36">
        <f t="shared" si="27"/>
        <v>3832.5392</v>
      </c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</row>
    <row r="532" spans="1:17" ht="15.75">
      <c r="A532" s="34">
        <v>52.6999999999999</v>
      </c>
      <c r="B532" s="35">
        <f t="shared" si="25"/>
        <v>19.43</v>
      </c>
      <c r="C532" s="36">
        <f t="shared" si="26"/>
        <v>2142.5488</v>
      </c>
      <c r="D532" s="36">
        <f t="shared" si="27"/>
        <v>3848.368</v>
      </c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</row>
    <row r="533" spans="1:17" ht="15.75">
      <c r="A533" s="34">
        <v>52.7999999999999</v>
      </c>
      <c r="B533" s="35">
        <f t="shared" si="25"/>
        <v>19.46</v>
      </c>
      <c r="C533" s="36">
        <f t="shared" si="26"/>
        <v>2148.679</v>
      </c>
      <c r="D533" s="36">
        <f t="shared" si="27"/>
        <v>3860.261</v>
      </c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</row>
    <row r="534" spans="1:17" ht="15.75">
      <c r="A534" s="34">
        <v>52.8999999999999</v>
      </c>
      <c r="B534" s="35">
        <f t="shared" si="25"/>
        <v>19.5</v>
      </c>
      <c r="C534" s="36">
        <f t="shared" si="26"/>
        <v>2156.865</v>
      </c>
      <c r="D534" s="36">
        <f t="shared" si="27"/>
        <v>3876.1468</v>
      </c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</row>
    <row r="535" spans="1:17" ht="15.75">
      <c r="A535" s="34">
        <v>52.9999999999999</v>
      </c>
      <c r="B535" s="35">
        <f t="shared" si="25"/>
        <v>19.54</v>
      </c>
      <c r="C535" s="36">
        <f t="shared" si="26"/>
        <v>2165.0654</v>
      </c>
      <c r="D535" s="36">
        <f t="shared" si="27"/>
        <v>3892.0652</v>
      </c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</row>
    <row r="536" spans="1:17" ht="15.75">
      <c r="A536" s="34">
        <v>53.0999999999999</v>
      </c>
      <c r="B536" s="35">
        <f t="shared" si="25"/>
        <v>19.57</v>
      </c>
      <c r="C536" s="36">
        <f t="shared" si="26"/>
        <v>2171.2251</v>
      </c>
      <c r="D536" s="36">
        <f t="shared" si="27"/>
        <v>3904.0255</v>
      </c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</row>
    <row r="537" spans="1:17" ht="15.75">
      <c r="A537" s="34">
        <v>53.1999999999999</v>
      </c>
      <c r="B537" s="35">
        <f t="shared" si="25"/>
        <v>19.61</v>
      </c>
      <c r="C537" s="36">
        <f t="shared" si="26"/>
        <v>2179.4505</v>
      </c>
      <c r="D537" s="36">
        <f t="shared" si="27"/>
        <v>3920.001</v>
      </c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</row>
    <row r="538" spans="1:17" ht="15.75">
      <c r="A538" s="34">
        <v>53.2999999999999</v>
      </c>
      <c r="B538" s="35">
        <f t="shared" si="25"/>
        <v>19.65</v>
      </c>
      <c r="C538" s="36">
        <f t="shared" si="26"/>
        <v>2187.6902</v>
      </c>
      <c r="D538" s="36">
        <f t="shared" si="27"/>
        <v>3936.0092</v>
      </c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</row>
    <row r="539" spans="1:17" ht="15.75">
      <c r="A539" s="34">
        <v>53.3999999999999</v>
      </c>
      <c r="B539" s="35">
        <f t="shared" si="25"/>
        <v>19.68</v>
      </c>
      <c r="C539" s="36">
        <f t="shared" si="26"/>
        <v>2193.8794</v>
      </c>
      <c r="D539" s="36">
        <f t="shared" si="27"/>
        <v>3948.0367</v>
      </c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</row>
    <row r="540" spans="1:17" ht="15.75">
      <c r="A540" s="34">
        <v>53.4999999999999</v>
      </c>
      <c r="B540" s="35">
        <f t="shared" si="25"/>
        <v>19.72</v>
      </c>
      <c r="C540" s="36">
        <f t="shared" si="26"/>
        <v>2202.1441</v>
      </c>
      <c r="D540" s="36">
        <f t="shared" si="27"/>
        <v>3964.1019</v>
      </c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</row>
    <row r="541" spans="1:17" ht="15.75">
      <c r="A541" s="34">
        <v>53.5999999999999</v>
      </c>
      <c r="B541" s="35">
        <f t="shared" si="25"/>
        <v>19.76</v>
      </c>
      <c r="C541" s="36">
        <f t="shared" si="26"/>
        <v>2210.4231</v>
      </c>
      <c r="D541" s="36">
        <f t="shared" si="27"/>
        <v>3980.1998</v>
      </c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</row>
    <row r="542" spans="1:17" ht="15.75">
      <c r="A542" s="34">
        <v>53.6999999999999</v>
      </c>
      <c r="B542" s="35">
        <f t="shared" si="25"/>
        <v>19.79</v>
      </c>
      <c r="C542" s="36">
        <f t="shared" si="26"/>
        <v>2216.6418</v>
      </c>
      <c r="D542" s="36">
        <f t="shared" si="27"/>
        <v>3992.2946</v>
      </c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</row>
    <row r="543" spans="1:17" ht="15.75">
      <c r="A543" s="34">
        <v>53.7999999999999</v>
      </c>
      <c r="B543" s="35">
        <f t="shared" si="25"/>
        <v>19.83</v>
      </c>
      <c r="C543" s="36">
        <f t="shared" si="26"/>
        <v>2224.9458</v>
      </c>
      <c r="D543" s="36">
        <f t="shared" si="27"/>
        <v>4008.4495</v>
      </c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</row>
    <row r="544" spans="1:17" ht="15.75">
      <c r="A544" s="34">
        <v>53.8999999999999</v>
      </c>
      <c r="B544" s="35">
        <f t="shared" si="25"/>
        <v>19.87</v>
      </c>
      <c r="C544" s="36">
        <f t="shared" si="26"/>
        <v>2233.2641</v>
      </c>
      <c r="D544" s="36">
        <f t="shared" si="27"/>
        <v>4024.6371</v>
      </c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</row>
    <row r="545" spans="1:17" ht="15.75">
      <c r="A545" s="34">
        <v>53.9999999999999</v>
      </c>
      <c r="B545" s="35">
        <f t="shared" si="25"/>
        <v>19.9</v>
      </c>
      <c r="C545" s="36">
        <f t="shared" si="26"/>
        <v>2239.5123</v>
      </c>
      <c r="D545" s="36">
        <f t="shared" si="27"/>
        <v>4036.7992</v>
      </c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</row>
    <row r="546" spans="1:17" ht="15.75">
      <c r="A546" s="34">
        <v>54.0999999999999</v>
      </c>
      <c r="B546" s="35">
        <f t="shared" si="25"/>
        <v>19.94</v>
      </c>
      <c r="C546" s="36">
        <f t="shared" si="26"/>
        <v>2247.8555</v>
      </c>
      <c r="D546" s="36">
        <f t="shared" si="27"/>
        <v>4053.0438</v>
      </c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</row>
    <row r="547" spans="1:17" ht="15.75">
      <c r="A547" s="34">
        <v>54.1999999999999</v>
      </c>
      <c r="B547" s="35">
        <f t="shared" si="25"/>
        <v>19.98</v>
      </c>
      <c r="C547" s="36">
        <f t="shared" si="26"/>
        <v>2256.2131</v>
      </c>
      <c r="D547" s="36">
        <f t="shared" si="27"/>
        <v>4069.3211</v>
      </c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</row>
    <row r="548" spans="1:17" ht="15.75">
      <c r="A548" s="34">
        <v>54.2999999999999</v>
      </c>
      <c r="B548" s="35">
        <f t="shared" si="25"/>
        <v>20.02</v>
      </c>
      <c r="C548" s="36">
        <f t="shared" si="26"/>
        <v>2264.5849</v>
      </c>
      <c r="D548" s="36">
        <f t="shared" si="27"/>
        <v>4085.631</v>
      </c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</row>
    <row r="549" spans="1:17" ht="15.75">
      <c r="A549" s="34">
        <v>54.3999999999999</v>
      </c>
      <c r="B549" s="35">
        <f t="shared" si="25"/>
        <v>20.05</v>
      </c>
      <c r="C549" s="36">
        <f t="shared" si="26"/>
        <v>2270.8732</v>
      </c>
      <c r="D549" s="36">
        <f t="shared" si="27"/>
        <v>4097.8848</v>
      </c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</row>
    <row r="550" spans="1:17" ht="15.75">
      <c r="A550" s="34">
        <v>54.4999999999999</v>
      </c>
      <c r="B550" s="35">
        <f t="shared" si="25"/>
        <v>20.09</v>
      </c>
      <c r="C550" s="36">
        <f t="shared" si="26"/>
        <v>2279.27</v>
      </c>
      <c r="D550" s="36">
        <f t="shared" si="27"/>
        <v>4114.2518</v>
      </c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</row>
    <row r="551" spans="1:17" ht="15.75">
      <c r="A551" s="34">
        <v>54.5999999999999</v>
      </c>
      <c r="B551" s="35">
        <f t="shared" si="25"/>
        <v>20.13</v>
      </c>
      <c r="C551" s="36">
        <f t="shared" si="26"/>
        <v>2287.681</v>
      </c>
      <c r="D551" s="36">
        <f t="shared" si="27"/>
        <v>4130.6514</v>
      </c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</row>
    <row r="552" spans="1:17" ht="15.75">
      <c r="A552" s="34">
        <v>54.6999999999999</v>
      </c>
      <c r="B552" s="35">
        <f t="shared" si="25"/>
        <v>20.16</v>
      </c>
      <c r="C552" s="36">
        <f t="shared" si="26"/>
        <v>2293.9986</v>
      </c>
      <c r="D552" s="36">
        <f t="shared" si="27"/>
        <v>4142.9725</v>
      </c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</row>
    <row r="553" spans="1:17" ht="15.75">
      <c r="A553" s="34">
        <v>54.7999999999999</v>
      </c>
      <c r="B553" s="35">
        <f t="shared" si="25"/>
        <v>20.2</v>
      </c>
      <c r="C553" s="36">
        <f t="shared" si="26"/>
        <v>2302.4346</v>
      </c>
      <c r="D553" s="36">
        <f t="shared" si="27"/>
        <v>4159.4292</v>
      </c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</row>
    <row r="554" spans="1:17" ht="15.75">
      <c r="A554" s="34">
        <v>54.8999999999999</v>
      </c>
      <c r="B554" s="35">
        <f t="shared" si="25"/>
        <v>20.24</v>
      </c>
      <c r="C554" s="36">
        <f t="shared" si="26"/>
        <v>2310.8848</v>
      </c>
      <c r="D554" s="36">
        <f t="shared" si="27"/>
        <v>4175.9185</v>
      </c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</row>
    <row r="555" spans="1:17" ht="15.75">
      <c r="A555" s="34">
        <v>54.9999999999999</v>
      </c>
      <c r="B555" s="35">
        <f t="shared" si="25"/>
        <v>20.27</v>
      </c>
      <c r="C555" s="36">
        <f t="shared" si="26"/>
        <v>2317.2318</v>
      </c>
      <c r="D555" s="36">
        <f t="shared" si="27"/>
        <v>4188.3068</v>
      </c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</row>
    <row r="556" spans="1:17" ht="15.75">
      <c r="A556" s="34">
        <v>55.0999999999999</v>
      </c>
      <c r="B556" s="35">
        <f t="shared" si="25"/>
        <v>20.31</v>
      </c>
      <c r="C556" s="36">
        <f t="shared" si="26"/>
        <v>2325.707</v>
      </c>
      <c r="D556" s="36">
        <f t="shared" si="27"/>
        <v>4204.8532</v>
      </c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</row>
    <row r="557" spans="1:17" ht="15.75">
      <c r="A557" s="34">
        <v>55.1999999999999</v>
      </c>
      <c r="B557" s="35">
        <f t="shared" si="25"/>
        <v>20.35</v>
      </c>
      <c r="C557" s="36">
        <f t="shared" si="26"/>
        <v>2334.1963</v>
      </c>
      <c r="D557" s="36">
        <f t="shared" si="27"/>
        <v>4221.4322</v>
      </c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</row>
    <row r="558" spans="1:17" ht="15.75">
      <c r="A558" s="34">
        <v>55.2999999999999</v>
      </c>
      <c r="B558" s="35">
        <f t="shared" si="25"/>
        <v>20.38</v>
      </c>
      <c r="C558" s="36">
        <f t="shared" si="26"/>
        <v>2340.5727</v>
      </c>
      <c r="D558" s="36">
        <f t="shared" si="27"/>
        <v>4233.8879</v>
      </c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</row>
    <row r="559" spans="1:17" ht="15.75">
      <c r="A559" s="34">
        <v>55.3999999999999</v>
      </c>
      <c r="B559" s="35">
        <f t="shared" si="25"/>
        <v>20.42</v>
      </c>
      <c r="C559" s="36">
        <f t="shared" si="26"/>
        <v>2349.0869</v>
      </c>
      <c r="D559" s="36">
        <f t="shared" si="27"/>
        <v>4250.524</v>
      </c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</row>
    <row r="560" spans="1:17" ht="15.75">
      <c r="A560" s="34">
        <v>55.4999999999999</v>
      </c>
      <c r="B560" s="35">
        <f t="shared" si="25"/>
        <v>20.46</v>
      </c>
      <c r="C560" s="36">
        <f t="shared" si="26"/>
        <v>2357.6154</v>
      </c>
      <c r="D560" s="36">
        <f t="shared" si="27"/>
        <v>4267.1927</v>
      </c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</row>
    <row r="561" spans="1:17" ht="15.75">
      <c r="A561" s="34">
        <v>55.5999999999999</v>
      </c>
      <c r="B561" s="35">
        <f t="shared" si="25"/>
        <v>20.49</v>
      </c>
      <c r="C561" s="36">
        <f t="shared" si="26"/>
        <v>2364.0211</v>
      </c>
      <c r="D561" s="36">
        <f t="shared" si="27"/>
        <v>4279.7156</v>
      </c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</row>
    <row r="562" spans="1:17" ht="15.75">
      <c r="A562" s="34">
        <v>55.6999999999999</v>
      </c>
      <c r="B562" s="35">
        <f t="shared" si="25"/>
        <v>20.53</v>
      </c>
      <c r="C562" s="36">
        <f t="shared" si="26"/>
        <v>2372.5744</v>
      </c>
      <c r="D562" s="36">
        <f t="shared" si="27"/>
        <v>4296.4414</v>
      </c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</row>
    <row r="563" spans="1:17" ht="15.75">
      <c r="A563" s="34">
        <v>55.7999999999999</v>
      </c>
      <c r="B563" s="35">
        <f t="shared" si="25"/>
        <v>20.57</v>
      </c>
      <c r="C563" s="36">
        <f t="shared" si="26"/>
        <v>2381.142</v>
      </c>
      <c r="D563" s="36">
        <f t="shared" si="27"/>
        <v>4313.1998</v>
      </c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</row>
    <row r="564" spans="1:17" ht="15.75">
      <c r="A564" s="34">
        <v>55.8999999999999</v>
      </c>
      <c r="B564" s="35">
        <f t="shared" si="25"/>
        <v>20.6</v>
      </c>
      <c r="C564" s="36">
        <f t="shared" si="26"/>
        <v>2387.577</v>
      </c>
      <c r="D564" s="36">
        <f t="shared" si="27"/>
        <v>4325.79</v>
      </c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</row>
    <row r="565" spans="1:17" ht="15.75">
      <c r="A565" s="34">
        <v>55.9999999999999</v>
      </c>
      <c r="B565" s="35">
        <f t="shared" si="25"/>
        <v>20.64</v>
      </c>
      <c r="C565" s="36">
        <f t="shared" si="26"/>
        <v>2396.1694</v>
      </c>
      <c r="D565" s="36">
        <f t="shared" si="27"/>
        <v>4342.6055</v>
      </c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</row>
    <row r="566" spans="1:17" ht="15.75">
      <c r="A566" s="34">
        <v>56.0999999999999</v>
      </c>
      <c r="B566" s="35">
        <f t="shared" si="25"/>
        <v>20.68</v>
      </c>
      <c r="C566" s="36">
        <f t="shared" si="26"/>
        <v>2404.776</v>
      </c>
      <c r="D566" s="36">
        <f t="shared" si="27"/>
        <v>4359.4536</v>
      </c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</row>
    <row r="567" spans="1:17" ht="15.75">
      <c r="A567" s="34">
        <v>56.1999999999999</v>
      </c>
      <c r="B567" s="35">
        <f t="shared" si="25"/>
        <v>20.72</v>
      </c>
      <c r="C567" s="36">
        <f t="shared" si="26"/>
        <v>2413.3968</v>
      </c>
      <c r="D567" s="36">
        <f t="shared" si="27"/>
        <v>4376.3344</v>
      </c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</row>
    <row r="568" spans="1:17" ht="15.75">
      <c r="A568" s="34">
        <v>56.2999999999998</v>
      </c>
      <c r="B568" s="35">
        <f t="shared" si="25"/>
        <v>20.75</v>
      </c>
      <c r="C568" s="36">
        <f t="shared" si="26"/>
        <v>2419.8717</v>
      </c>
      <c r="D568" s="36">
        <f t="shared" si="27"/>
        <v>4389.0163</v>
      </c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</row>
    <row r="569" spans="1:17" ht="15.75">
      <c r="A569" s="34">
        <v>56.3999999999999</v>
      </c>
      <c r="B569" s="35">
        <f t="shared" si="25"/>
        <v>20.79</v>
      </c>
      <c r="C569" s="36">
        <f t="shared" si="26"/>
        <v>2428.5173</v>
      </c>
      <c r="D569" s="36">
        <f t="shared" si="27"/>
        <v>4405.9541</v>
      </c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</row>
    <row r="570" spans="1:17" ht="15.75">
      <c r="A570" s="34">
        <v>56.4999999999999</v>
      </c>
      <c r="B570" s="35">
        <f t="shared" si="25"/>
        <v>20.83</v>
      </c>
      <c r="C570" s="36">
        <f t="shared" si="26"/>
        <v>2437.1771</v>
      </c>
      <c r="D570" s="36">
        <f t="shared" si="27"/>
        <v>4422.9246</v>
      </c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</row>
    <row r="571" spans="1:17" ht="15.75">
      <c r="A571" s="34">
        <v>56.5999999999999</v>
      </c>
      <c r="B571" s="35">
        <f t="shared" si="25"/>
        <v>20.86</v>
      </c>
      <c r="C571" s="36">
        <f t="shared" si="26"/>
        <v>2443.6813</v>
      </c>
      <c r="D571" s="36">
        <f t="shared" si="27"/>
        <v>4435.6738</v>
      </c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</row>
    <row r="572" spans="1:17" ht="15.75">
      <c r="A572" s="34">
        <v>56.6999999999999</v>
      </c>
      <c r="B572" s="35">
        <f t="shared" si="25"/>
        <v>20.9</v>
      </c>
      <c r="C572" s="36">
        <f t="shared" si="26"/>
        <v>2452.3659</v>
      </c>
      <c r="D572" s="36">
        <f t="shared" si="27"/>
        <v>4452.7013</v>
      </c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</row>
    <row r="573" spans="1:17" ht="15.75">
      <c r="A573" s="34">
        <v>56.7999999999998</v>
      </c>
      <c r="B573" s="35">
        <f t="shared" si="25"/>
        <v>20.94</v>
      </c>
      <c r="C573" s="36">
        <f t="shared" si="26"/>
        <v>2461.0647</v>
      </c>
      <c r="D573" s="36">
        <f t="shared" si="27"/>
        <v>4469.7615</v>
      </c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</row>
    <row r="574" spans="1:17" ht="15.75">
      <c r="A574" s="34">
        <v>56.8999999999999</v>
      </c>
      <c r="B574" s="35">
        <f t="shared" si="25"/>
        <v>20.97</v>
      </c>
      <c r="C574" s="36">
        <f t="shared" si="26"/>
        <v>2467.5981</v>
      </c>
      <c r="D574" s="36">
        <f t="shared" si="27"/>
        <v>4482.578</v>
      </c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</row>
    <row r="575" spans="1:17" ht="15.75">
      <c r="A575" s="34">
        <v>56.9999999999999</v>
      </c>
      <c r="B575" s="35">
        <f t="shared" si="25"/>
        <v>21.01</v>
      </c>
      <c r="C575" s="36">
        <f t="shared" si="26"/>
        <v>2476.3217</v>
      </c>
      <c r="D575" s="36">
        <f t="shared" si="27"/>
        <v>4499.6952</v>
      </c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</row>
    <row r="576" spans="1:17" ht="15.75">
      <c r="A576" s="34">
        <v>57.0999999999998</v>
      </c>
      <c r="B576" s="35">
        <f t="shared" si="25"/>
        <v>21.05</v>
      </c>
      <c r="C576" s="36">
        <f t="shared" si="26"/>
        <v>2485.0594</v>
      </c>
      <c r="D576" s="36">
        <f t="shared" si="27"/>
        <v>4516.8451</v>
      </c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</row>
    <row r="577" spans="1:17" ht="15.75">
      <c r="A577" s="34">
        <v>57.1999999999998</v>
      </c>
      <c r="B577" s="35">
        <f t="shared" si="25"/>
        <v>21.08</v>
      </c>
      <c r="C577" s="36">
        <f t="shared" si="26"/>
        <v>2491.622</v>
      </c>
      <c r="D577" s="36">
        <f t="shared" si="27"/>
        <v>4529.7288</v>
      </c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</row>
    <row r="578" spans="1:17" ht="15.75">
      <c r="A578" s="34">
        <v>57.2999999999998</v>
      </c>
      <c r="B578" s="35">
        <f t="shared" si="25"/>
        <v>21.12</v>
      </c>
      <c r="C578" s="36">
        <f t="shared" si="26"/>
        <v>2500.3845</v>
      </c>
      <c r="D578" s="36">
        <f t="shared" si="27"/>
        <v>4546.9358</v>
      </c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</row>
    <row r="579" spans="1:17" ht="15.75">
      <c r="A579" s="34">
        <v>57.3999999999999</v>
      </c>
      <c r="B579" s="35">
        <f t="shared" si="25"/>
        <v>21.16</v>
      </c>
      <c r="C579" s="36">
        <f t="shared" si="26"/>
        <v>2509.1611</v>
      </c>
      <c r="D579" s="36">
        <f t="shared" si="27"/>
        <v>4564.1753</v>
      </c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</row>
    <row r="580" spans="1:17" ht="15.75">
      <c r="A580" s="34">
        <v>57.4999999999999</v>
      </c>
      <c r="B580" s="35">
        <f t="shared" si="25"/>
        <v>21.19</v>
      </c>
      <c r="C580" s="36">
        <f t="shared" si="26"/>
        <v>2515.7529</v>
      </c>
      <c r="D580" s="36">
        <f t="shared" si="27"/>
        <v>4577.1264</v>
      </c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</row>
    <row r="581" spans="1:17" ht="15.75">
      <c r="A581" s="34">
        <v>57.5999999999998</v>
      </c>
      <c r="B581" s="35">
        <f t="shared" si="25"/>
        <v>21.23</v>
      </c>
      <c r="C581" s="36">
        <f t="shared" si="26"/>
        <v>2524.5543</v>
      </c>
      <c r="D581" s="36">
        <f t="shared" si="27"/>
        <v>4594.423</v>
      </c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</row>
    <row r="582" spans="1:17" ht="15.75">
      <c r="A582" s="34">
        <v>57.6999999999998</v>
      </c>
      <c r="B582" s="35">
        <f t="shared" si="25"/>
        <v>21.27</v>
      </c>
      <c r="C582" s="36">
        <f t="shared" si="26"/>
        <v>2533.3699</v>
      </c>
      <c r="D582" s="36">
        <f t="shared" si="27"/>
        <v>4611.7523</v>
      </c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</row>
    <row r="583" spans="1:17" ht="15.75">
      <c r="A583" s="34">
        <v>57.7999999999998</v>
      </c>
      <c r="B583" s="35">
        <f t="shared" si="25"/>
        <v>21.31</v>
      </c>
      <c r="C583" s="36">
        <f t="shared" si="26"/>
        <v>2542.1995</v>
      </c>
      <c r="D583" s="36">
        <f t="shared" si="27"/>
        <v>4629.1142</v>
      </c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</row>
    <row r="584" spans="1:17" ht="15.75">
      <c r="A584" s="34">
        <v>57.8999999999998</v>
      </c>
      <c r="B584" s="35">
        <f t="shared" si="25"/>
        <v>21.34</v>
      </c>
      <c r="C584" s="36">
        <f t="shared" si="26"/>
        <v>2548.8311</v>
      </c>
      <c r="D584" s="36">
        <f t="shared" si="27"/>
        <v>4642.157</v>
      </c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</row>
    <row r="585" spans="1:17" ht="15.75">
      <c r="A585" s="34">
        <v>57.9999999999998</v>
      </c>
      <c r="B585" s="35">
        <f t="shared" si="25"/>
        <v>21.38</v>
      </c>
      <c r="C585" s="36">
        <f t="shared" si="26"/>
        <v>2557.6855</v>
      </c>
      <c r="D585" s="36">
        <f t="shared" si="27"/>
        <v>4659.5759</v>
      </c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</row>
    <row r="586" spans="1:17" ht="15.75">
      <c r="A586" s="34">
        <v>58.0999999999998</v>
      </c>
      <c r="B586" s="35">
        <f t="shared" si="25"/>
        <v>21.42</v>
      </c>
      <c r="C586" s="36">
        <f t="shared" si="26"/>
        <v>2566.554</v>
      </c>
      <c r="D586" s="36">
        <f t="shared" si="27"/>
        <v>4677.0275</v>
      </c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</row>
    <row r="587" spans="1:17" ht="15.75">
      <c r="A587" s="34">
        <v>58.1999999999998</v>
      </c>
      <c r="B587" s="35">
        <f t="shared" si="25"/>
        <v>21.45</v>
      </c>
      <c r="C587" s="36">
        <f t="shared" si="26"/>
        <v>2573.2146</v>
      </c>
      <c r="D587" s="36">
        <f t="shared" si="27"/>
        <v>4690.1376</v>
      </c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</row>
    <row r="588" spans="1:17" ht="15.75">
      <c r="A588" s="34">
        <v>58.2999999999998</v>
      </c>
      <c r="B588" s="35">
        <f t="shared" si="25"/>
        <v>21.49</v>
      </c>
      <c r="C588" s="36">
        <f t="shared" si="26"/>
        <v>2582.1079</v>
      </c>
      <c r="D588" s="36">
        <f t="shared" si="27"/>
        <v>4707.6463</v>
      </c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</row>
    <row r="589" spans="1:17" ht="15.75">
      <c r="A589" s="34">
        <v>58.3999999999998</v>
      </c>
      <c r="B589" s="35">
        <f aca="true" t="shared" si="28" ref="B589:B652">ROUND(A589*1000000000/($C$4^2*67824),2)</f>
        <v>21.53</v>
      </c>
      <c r="C589" s="36">
        <f aca="true" t="shared" si="29" ref="C589:C652">ROUND(((B589/(85*($C$4/4000)^0.63))^1.85185)*1000,4)</f>
        <v>2591.0152</v>
      </c>
      <c r="D589" s="36">
        <f aca="true" t="shared" si="30" ref="D589:D652">ROUND(4*0.01*1000*B589^2/2/9.81/($C$4/1000),4)</f>
        <v>4725.1876</v>
      </c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</row>
    <row r="590" spans="1:17" ht="15.75">
      <c r="A590" s="34">
        <v>58.4999999999998</v>
      </c>
      <c r="B590" s="35">
        <f t="shared" si="28"/>
        <v>21.56</v>
      </c>
      <c r="C590" s="36">
        <f t="shared" si="29"/>
        <v>2597.705</v>
      </c>
      <c r="D590" s="36">
        <f t="shared" si="30"/>
        <v>4738.3649</v>
      </c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</row>
    <row r="591" spans="1:17" ht="15.75">
      <c r="A591" s="34">
        <v>58.5999999999998</v>
      </c>
      <c r="B591" s="35">
        <f t="shared" si="28"/>
        <v>21.6</v>
      </c>
      <c r="C591" s="36">
        <f t="shared" si="29"/>
        <v>2606.637</v>
      </c>
      <c r="D591" s="36">
        <f t="shared" si="30"/>
        <v>4755.9633</v>
      </c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</row>
    <row r="592" spans="1:17" ht="15.75">
      <c r="A592" s="34">
        <v>58.6999999999998</v>
      </c>
      <c r="B592" s="35">
        <f t="shared" si="28"/>
        <v>21.64</v>
      </c>
      <c r="C592" s="36">
        <f t="shared" si="29"/>
        <v>2615.5831</v>
      </c>
      <c r="D592" s="36">
        <f t="shared" si="30"/>
        <v>4773.5943</v>
      </c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</row>
    <row r="593" spans="1:17" ht="15.75">
      <c r="A593" s="34">
        <v>58.7999999999998</v>
      </c>
      <c r="B593" s="35">
        <f t="shared" si="28"/>
        <v>21.67</v>
      </c>
      <c r="C593" s="36">
        <f t="shared" si="29"/>
        <v>2622.3019</v>
      </c>
      <c r="D593" s="36">
        <f t="shared" si="30"/>
        <v>4786.8389</v>
      </c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</row>
    <row r="594" spans="1:17" ht="15.75">
      <c r="A594" s="34">
        <v>58.8999999999998</v>
      </c>
      <c r="B594" s="35">
        <f t="shared" si="28"/>
        <v>21.71</v>
      </c>
      <c r="C594" s="36">
        <f t="shared" si="29"/>
        <v>2631.2727</v>
      </c>
      <c r="D594" s="36">
        <f t="shared" si="30"/>
        <v>4804.527</v>
      </c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</row>
    <row r="595" spans="1:17" ht="15.75">
      <c r="A595" s="34">
        <v>58.9999999999998</v>
      </c>
      <c r="B595" s="35">
        <f t="shared" si="28"/>
        <v>21.75</v>
      </c>
      <c r="C595" s="36">
        <f t="shared" si="29"/>
        <v>2640.2576</v>
      </c>
      <c r="D595" s="36">
        <f t="shared" si="30"/>
        <v>4822.2477</v>
      </c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</row>
    <row r="596" spans="1:17" ht="15.75">
      <c r="A596" s="34">
        <v>59.0999999999998</v>
      </c>
      <c r="B596" s="35">
        <f t="shared" si="28"/>
        <v>21.78</v>
      </c>
      <c r="C596" s="36">
        <f t="shared" si="29"/>
        <v>2647.0055</v>
      </c>
      <c r="D596" s="36">
        <f t="shared" si="30"/>
        <v>4835.5596</v>
      </c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</row>
    <row r="597" spans="1:17" ht="15.75">
      <c r="A597" s="34">
        <v>59.1999999999998</v>
      </c>
      <c r="B597" s="35">
        <f t="shared" si="28"/>
        <v>21.82</v>
      </c>
      <c r="C597" s="36">
        <f t="shared" si="29"/>
        <v>2656.0151</v>
      </c>
      <c r="D597" s="36">
        <f t="shared" si="30"/>
        <v>4853.3374</v>
      </c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</row>
    <row r="598" spans="1:17" ht="15.75">
      <c r="A598" s="34">
        <v>59.2999999999998</v>
      </c>
      <c r="B598" s="35">
        <f t="shared" si="28"/>
        <v>21.86</v>
      </c>
      <c r="C598" s="36">
        <f t="shared" si="29"/>
        <v>2665.0387</v>
      </c>
      <c r="D598" s="36">
        <f t="shared" si="30"/>
        <v>4871.1478</v>
      </c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</row>
    <row r="599" spans="1:17" ht="15.75">
      <c r="A599" s="34">
        <v>59.3999999999998</v>
      </c>
      <c r="B599" s="35">
        <f t="shared" si="28"/>
        <v>21.89</v>
      </c>
      <c r="C599" s="36">
        <f t="shared" si="29"/>
        <v>2671.8156</v>
      </c>
      <c r="D599" s="36">
        <f t="shared" si="30"/>
        <v>4884.527</v>
      </c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</row>
    <row r="600" spans="1:17" ht="15.75">
      <c r="A600" s="34">
        <v>59.4999999999998</v>
      </c>
      <c r="B600" s="35">
        <f t="shared" si="28"/>
        <v>21.93</v>
      </c>
      <c r="C600" s="36">
        <f t="shared" si="29"/>
        <v>2680.8639</v>
      </c>
      <c r="D600" s="36">
        <f t="shared" si="30"/>
        <v>4902.3945</v>
      </c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</row>
    <row r="601" spans="1:17" ht="15.75">
      <c r="A601" s="34">
        <v>59.5999999999998</v>
      </c>
      <c r="B601" s="35">
        <f t="shared" si="28"/>
        <v>21.97</v>
      </c>
      <c r="C601" s="36">
        <f t="shared" si="29"/>
        <v>2689.9262</v>
      </c>
      <c r="D601" s="36">
        <f t="shared" si="30"/>
        <v>4920.2946</v>
      </c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</row>
    <row r="602" spans="1:17" ht="15.75">
      <c r="A602" s="34">
        <v>59.6999999999998</v>
      </c>
      <c r="B602" s="35">
        <f t="shared" si="28"/>
        <v>22.01</v>
      </c>
      <c r="C602" s="36">
        <f t="shared" si="29"/>
        <v>2699.0026</v>
      </c>
      <c r="D602" s="36">
        <f t="shared" si="30"/>
        <v>4938.2273</v>
      </c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</row>
    <row r="603" spans="1:17" ht="15.75">
      <c r="A603" s="34">
        <v>59.7999999999998</v>
      </c>
      <c r="B603" s="35">
        <f t="shared" si="28"/>
        <v>22.04</v>
      </c>
      <c r="C603" s="36">
        <f t="shared" si="29"/>
        <v>2705.8191</v>
      </c>
      <c r="D603" s="36">
        <f t="shared" si="30"/>
        <v>4951.6983</v>
      </c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</row>
    <row r="604" spans="1:17" ht="15.75">
      <c r="A604" s="34">
        <v>59.8999999999998</v>
      </c>
      <c r="B604" s="35">
        <f t="shared" si="28"/>
        <v>22.08</v>
      </c>
      <c r="C604" s="36">
        <f t="shared" si="29"/>
        <v>2714.9201</v>
      </c>
      <c r="D604" s="36">
        <f t="shared" si="30"/>
        <v>4969.6881</v>
      </c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</row>
    <row r="605" spans="1:17" ht="15.75">
      <c r="A605" s="34">
        <v>59.9999999999998</v>
      </c>
      <c r="B605" s="35">
        <f t="shared" si="28"/>
        <v>22.12</v>
      </c>
      <c r="C605" s="36">
        <f t="shared" si="29"/>
        <v>2724.0351</v>
      </c>
      <c r="D605" s="36">
        <f t="shared" si="30"/>
        <v>4987.7105</v>
      </c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</row>
    <row r="606" spans="1:17" ht="15.75">
      <c r="A606" s="34">
        <v>60.0999999999998</v>
      </c>
      <c r="B606" s="35">
        <f t="shared" si="28"/>
        <v>22.15</v>
      </c>
      <c r="C606" s="36">
        <f t="shared" si="29"/>
        <v>2730.8806</v>
      </c>
      <c r="D606" s="36">
        <f t="shared" si="30"/>
        <v>5001.2487</v>
      </c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</row>
    <row r="607" spans="1:17" ht="15.75">
      <c r="A607" s="34">
        <v>60.1999999999998</v>
      </c>
      <c r="B607" s="35">
        <f t="shared" si="28"/>
        <v>22.19</v>
      </c>
      <c r="C607" s="36">
        <f t="shared" si="29"/>
        <v>2740.0203</v>
      </c>
      <c r="D607" s="36">
        <f t="shared" si="30"/>
        <v>5019.3282</v>
      </c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</row>
    <row r="608" spans="1:17" ht="15.75">
      <c r="A608" s="34">
        <v>60.2999999999998</v>
      </c>
      <c r="B608" s="35">
        <f t="shared" si="28"/>
        <v>22.23</v>
      </c>
      <c r="C608" s="36">
        <f t="shared" si="29"/>
        <v>2749.1739</v>
      </c>
      <c r="D608" s="36">
        <f t="shared" si="30"/>
        <v>5037.4404</v>
      </c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</row>
    <row r="609" spans="1:17" ht="15.75">
      <c r="A609" s="34">
        <v>60.3999999999998</v>
      </c>
      <c r="B609" s="35">
        <f t="shared" si="28"/>
        <v>22.26</v>
      </c>
      <c r="C609" s="36">
        <f t="shared" si="29"/>
        <v>2756.0484</v>
      </c>
      <c r="D609" s="36">
        <f t="shared" si="30"/>
        <v>5051.0459</v>
      </c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</row>
    <row r="610" spans="1:17" ht="15.75">
      <c r="A610" s="34">
        <v>60.4999999999998</v>
      </c>
      <c r="B610" s="35">
        <f t="shared" si="28"/>
        <v>22.3</v>
      </c>
      <c r="C610" s="36">
        <f t="shared" si="29"/>
        <v>2765.2266</v>
      </c>
      <c r="D610" s="36">
        <f t="shared" si="30"/>
        <v>5069.2151</v>
      </c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</row>
    <row r="611" spans="1:17" ht="15.75">
      <c r="A611" s="34">
        <v>60.5999999999998</v>
      </c>
      <c r="B611" s="35">
        <f t="shared" si="28"/>
        <v>22.34</v>
      </c>
      <c r="C611" s="36">
        <f t="shared" si="29"/>
        <v>2774.4189</v>
      </c>
      <c r="D611" s="36">
        <f t="shared" si="30"/>
        <v>5087.4169</v>
      </c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</row>
    <row r="612" spans="1:17" ht="15.75">
      <c r="A612" s="34">
        <v>60.6999999999998</v>
      </c>
      <c r="B612" s="35">
        <f t="shared" si="28"/>
        <v>22.37</v>
      </c>
      <c r="C612" s="36">
        <f t="shared" si="29"/>
        <v>2781.3223</v>
      </c>
      <c r="D612" s="36">
        <f t="shared" si="30"/>
        <v>5101.0897</v>
      </c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</row>
    <row r="613" spans="1:17" ht="15.75">
      <c r="A613" s="34">
        <v>60.7999999999998</v>
      </c>
      <c r="B613" s="35">
        <f t="shared" si="28"/>
        <v>22.41</v>
      </c>
      <c r="C613" s="36">
        <f t="shared" si="29"/>
        <v>2790.5392</v>
      </c>
      <c r="D613" s="36">
        <f t="shared" si="30"/>
        <v>5119.3486</v>
      </c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</row>
    <row r="614" spans="1:17" ht="15.75">
      <c r="A614" s="34">
        <v>60.8999999999998</v>
      </c>
      <c r="B614" s="35">
        <f t="shared" si="28"/>
        <v>22.45</v>
      </c>
      <c r="C614" s="36">
        <f t="shared" si="29"/>
        <v>2799.77</v>
      </c>
      <c r="D614" s="36">
        <f t="shared" si="30"/>
        <v>5137.6402</v>
      </c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</row>
    <row r="615" spans="1:17" ht="15.75">
      <c r="A615" s="34">
        <v>60.9999999999998</v>
      </c>
      <c r="B615" s="35">
        <f t="shared" si="28"/>
        <v>22.48</v>
      </c>
      <c r="C615" s="36">
        <f t="shared" si="29"/>
        <v>2806.7024</v>
      </c>
      <c r="D615" s="36">
        <f t="shared" si="30"/>
        <v>5151.3802</v>
      </c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</row>
    <row r="616" spans="1:17" ht="15.75">
      <c r="A616" s="34">
        <v>61.0999999999998</v>
      </c>
      <c r="B616" s="35">
        <f t="shared" si="28"/>
        <v>22.52</v>
      </c>
      <c r="C616" s="36">
        <f t="shared" si="29"/>
        <v>2815.9578</v>
      </c>
      <c r="D616" s="36">
        <f t="shared" si="30"/>
        <v>5169.7288</v>
      </c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</row>
    <row r="617" spans="1:17" ht="15.75">
      <c r="A617" s="34">
        <v>61.1999999999998</v>
      </c>
      <c r="B617" s="35">
        <f t="shared" si="28"/>
        <v>22.56</v>
      </c>
      <c r="C617" s="36">
        <f t="shared" si="29"/>
        <v>2825.2272</v>
      </c>
      <c r="D617" s="36">
        <f t="shared" si="30"/>
        <v>5188.1101</v>
      </c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</row>
    <row r="618" spans="1:17" ht="15.75">
      <c r="A618" s="34">
        <v>61.2999999999998</v>
      </c>
      <c r="B618" s="35">
        <f t="shared" si="28"/>
        <v>22.6</v>
      </c>
      <c r="C618" s="36">
        <f t="shared" si="29"/>
        <v>2834.5106</v>
      </c>
      <c r="D618" s="36">
        <f t="shared" si="30"/>
        <v>5206.524</v>
      </c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</row>
    <row r="619" spans="1:17" ht="15.75">
      <c r="A619" s="34">
        <v>61.3999999999998</v>
      </c>
      <c r="B619" s="35">
        <f t="shared" si="28"/>
        <v>22.63</v>
      </c>
      <c r="C619" s="36">
        <f t="shared" si="29"/>
        <v>2841.4824</v>
      </c>
      <c r="D619" s="36">
        <f t="shared" si="30"/>
        <v>5220.3558</v>
      </c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</row>
    <row r="620" spans="1:17" ht="15.75">
      <c r="A620" s="34">
        <v>61.4999999999998</v>
      </c>
      <c r="B620" s="35">
        <f t="shared" si="28"/>
        <v>22.67</v>
      </c>
      <c r="C620" s="36">
        <f t="shared" si="29"/>
        <v>2850.7903</v>
      </c>
      <c r="D620" s="36">
        <f t="shared" si="30"/>
        <v>5238.8267</v>
      </c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</row>
    <row r="621" spans="1:17" ht="15.75">
      <c r="A621" s="34">
        <v>61.5999999999998</v>
      </c>
      <c r="B621" s="35">
        <f t="shared" si="28"/>
        <v>22.71</v>
      </c>
      <c r="C621" s="36">
        <f t="shared" si="29"/>
        <v>2860.1122</v>
      </c>
      <c r="D621" s="36">
        <f t="shared" si="30"/>
        <v>5257.3303</v>
      </c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</row>
    <row r="622" spans="1:17" ht="15.75">
      <c r="A622" s="34">
        <v>61.6999999999998</v>
      </c>
      <c r="B622" s="35">
        <f t="shared" si="28"/>
        <v>22.74</v>
      </c>
      <c r="C622" s="36">
        <f t="shared" si="29"/>
        <v>2867.1128</v>
      </c>
      <c r="D622" s="36">
        <f t="shared" si="30"/>
        <v>5271.2294</v>
      </c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</row>
    <row r="623" spans="1:17" ht="15.75">
      <c r="A623" s="34">
        <v>61.7999999999998</v>
      </c>
      <c r="B623" s="35">
        <f t="shared" si="28"/>
        <v>22.78</v>
      </c>
      <c r="C623" s="36">
        <f t="shared" si="29"/>
        <v>2876.4593</v>
      </c>
      <c r="D623" s="36">
        <f t="shared" si="30"/>
        <v>5289.79</v>
      </c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</row>
    <row r="624" spans="1:17" ht="15.75">
      <c r="A624" s="34">
        <v>61.8999999999998</v>
      </c>
      <c r="B624" s="35">
        <f t="shared" si="28"/>
        <v>22.82</v>
      </c>
      <c r="C624" s="36">
        <f t="shared" si="29"/>
        <v>2885.8197</v>
      </c>
      <c r="D624" s="36">
        <f t="shared" si="30"/>
        <v>5308.3833</v>
      </c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</row>
    <row r="625" spans="1:17" ht="15.75">
      <c r="A625" s="34">
        <v>61.9999999999998</v>
      </c>
      <c r="B625" s="35">
        <f t="shared" si="28"/>
        <v>22.85</v>
      </c>
      <c r="C625" s="36">
        <f t="shared" si="29"/>
        <v>2892.8492</v>
      </c>
      <c r="D625" s="36">
        <f t="shared" si="30"/>
        <v>5322.3496</v>
      </c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</row>
    <row r="626" spans="1:17" ht="15.75">
      <c r="A626" s="34">
        <v>62.0999999999998</v>
      </c>
      <c r="B626" s="35">
        <f t="shared" si="28"/>
        <v>22.89</v>
      </c>
      <c r="C626" s="36">
        <f t="shared" si="29"/>
        <v>2902.2341</v>
      </c>
      <c r="D626" s="36">
        <f t="shared" si="30"/>
        <v>5341</v>
      </c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</row>
    <row r="627" spans="1:17" ht="15.75">
      <c r="A627" s="34">
        <v>62.1999999999998</v>
      </c>
      <c r="B627" s="35">
        <f t="shared" si="28"/>
        <v>22.93</v>
      </c>
      <c r="C627" s="36">
        <f t="shared" si="29"/>
        <v>2911.6329</v>
      </c>
      <c r="D627" s="36">
        <f t="shared" si="30"/>
        <v>5359.683</v>
      </c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</row>
    <row r="628" spans="1:17" ht="15.75">
      <c r="A628" s="34">
        <v>62.2999999999998</v>
      </c>
      <c r="B628" s="35">
        <f t="shared" si="28"/>
        <v>22.96</v>
      </c>
      <c r="C628" s="36">
        <f t="shared" si="29"/>
        <v>2918.6912</v>
      </c>
      <c r="D628" s="36">
        <f t="shared" si="30"/>
        <v>5373.7166</v>
      </c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</row>
    <row r="629" spans="1:17" ht="15.75">
      <c r="A629" s="34">
        <v>62.3999999999998</v>
      </c>
      <c r="B629" s="35">
        <f t="shared" si="28"/>
        <v>23</v>
      </c>
      <c r="C629" s="36">
        <f t="shared" si="29"/>
        <v>2928.1146</v>
      </c>
      <c r="D629" s="36">
        <f t="shared" si="30"/>
        <v>5392.4567</v>
      </c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</row>
    <row r="630" spans="1:17" ht="15.75">
      <c r="A630" s="34">
        <v>62.4999999999998</v>
      </c>
      <c r="B630" s="35">
        <f t="shared" si="28"/>
        <v>23.04</v>
      </c>
      <c r="C630" s="36">
        <f t="shared" si="29"/>
        <v>2937.5519</v>
      </c>
      <c r="D630" s="36">
        <f t="shared" si="30"/>
        <v>5411.2294</v>
      </c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</row>
    <row r="631" spans="1:17" ht="15.75">
      <c r="A631" s="34">
        <v>62.5999999999998</v>
      </c>
      <c r="B631" s="35">
        <f t="shared" si="28"/>
        <v>23.07</v>
      </c>
      <c r="C631" s="36">
        <f t="shared" si="29"/>
        <v>2944.639</v>
      </c>
      <c r="D631" s="36">
        <f t="shared" si="30"/>
        <v>5425.3303</v>
      </c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</row>
    <row r="632" spans="1:17" ht="15.75">
      <c r="A632" s="34">
        <v>62.6999999999998</v>
      </c>
      <c r="B632" s="35">
        <f t="shared" si="28"/>
        <v>23.11</v>
      </c>
      <c r="C632" s="36">
        <f t="shared" si="29"/>
        <v>2954.1007</v>
      </c>
      <c r="D632" s="36">
        <f t="shared" si="30"/>
        <v>5444.16</v>
      </c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</row>
    <row r="633" spans="1:17" ht="15.75">
      <c r="A633" s="34">
        <v>62.7999999999998</v>
      </c>
      <c r="B633" s="35">
        <f t="shared" si="28"/>
        <v>23.15</v>
      </c>
      <c r="C633" s="36">
        <f t="shared" si="29"/>
        <v>2963.5764</v>
      </c>
      <c r="D633" s="36">
        <f t="shared" si="30"/>
        <v>5463.0224</v>
      </c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</row>
    <row r="634" spans="1:17" ht="15.75">
      <c r="A634" s="34">
        <v>62.8999999999998</v>
      </c>
      <c r="B634" s="35">
        <f t="shared" si="28"/>
        <v>23.19</v>
      </c>
      <c r="C634" s="36">
        <f t="shared" si="29"/>
        <v>2973.0661</v>
      </c>
      <c r="D634" s="36">
        <f t="shared" si="30"/>
        <v>5481.9174</v>
      </c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</row>
    <row r="635" spans="1:17" ht="15.75">
      <c r="A635" s="34">
        <v>62.9999999999998</v>
      </c>
      <c r="B635" s="35">
        <f t="shared" si="28"/>
        <v>23.22</v>
      </c>
      <c r="C635" s="36">
        <f t="shared" si="29"/>
        <v>2980.1925</v>
      </c>
      <c r="D635" s="36">
        <f t="shared" si="30"/>
        <v>5496.1101</v>
      </c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</row>
    <row r="636" spans="1:17" ht="15.75">
      <c r="A636" s="34">
        <v>63.0999999999998</v>
      </c>
      <c r="B636" s="35">
        <f t="shared" si="28"/>
        <v>23.26</v>
      </c>
      <c r="C636" s="36">
        <f t="shared" si="29"/>
        <v>2989.7066</v>
      </c>
      <c r="D636" s="36">
        <f t="shared" si="30"/>
        <v>5515.0622</v>
      </c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</row>
    <row r="637" spans="1:17" ht="15.75">
      <c r="A637" s="34">
        <v>63.1999999999998</v>
      </c>
      <c r="B637" s="35">
        <f t="shared" si="28"/>
        <v>23.3</v>
      </c>
      <c r="C637" s="36">
        <f t="shared" si="29"/>
        <v>2999.2346</v>
      </c>
      <c r="D637" s="36">
        <f t="shared" si="30"/>
        <v>5534.0469</v>
      </c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</row>
    <row r="638" spans="1:17" ht="15.75">
      <c r="A638" s="34">
        <v>63.2999999999998</v>
      </c>
      <c r="B638" s="35">
        <f t="shared" si="28"/>
        <v>23.33</v>
      </c>
      <c r="C638" s="36">
        <f t="shared" si="29"/>
        <v>3006.3897</v>
      </c>
      <c r="D638" s="36">
        <f t="shared" si="30"/>
        <v>5548.3068</v>
      </c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</row>
    <row r="639" spans="1:17" ht="15.75">
      <c r="A639" s="34">
        <v>63.3999999999998</v>
      </c>
      <c r="B639" s="35">
        <f t="shared" si="28"/>
        <v>23.37</v>
      </c>
      <c r="C639" s="36">
        <f t="shared" si="29"/>
        <v>3015.9422</v>
      </c>
      <c r="D639" s="36">
        <f t="shared" si="30"/>
        <v>5567.3486</v>
      </c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</row>
    <row r="640" spans="1:17" ht="15.75">
      <c r="A640" s="34">
        <v>63.4999999999998</v>
      </c>
      <c r="B640" s="35">
        <f t="shared" si="28"/>
        <v>23.41</v>
      </c>
      <c r="C640" s="36">
        <f t="shared" si="29"/>
        <v>3025.5085</v>
      </c>
      <c r="D640" s="36">
        <f t="shared" si="30"/>
        <v>5586.423</v>
      </c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</row>
    <row r="641" spans="1:17" ht="15.75">
      <c r="A641" s="34">
        <v>63.5999999999998</v>
      </c>
      <c r="B641" s="35">
        <f t="shared" si="28"/>
        <v>23.44</v>
      </c>
      <c r="C641" s="36">
        <f t="shared" si="29"/>
        <v>3032.6924</v>
      </c>
      <c r="D641" s="36">
        <f t="shared" si="30"/>
        <v>5600.7503</v>
      </c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</row>
    <row r="642" spans="1:17" ht="15.75">
      <c r="A642" s="34">
        <v>63.6999999999998</v>
      </c>
      <c r="B642" s="35">
        <f t="shared" si="28"/>
        <v>23.48</v>
      </c>
      <c r="C642" s="36">
        <f t="shared" si="29"/>
        <v>3042.2832</v>
      </c>
      <c r="D642" s="36">
        <f t="shared" si="30"/>
        <v>5619.8818</v>
      </c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</row>
    <row r="643" spans="1:17" ht="15.75">
      <c r="A643" s="34">
        <v>63.7999999999998</v>
      </c>
      <c r="B643" s="35">
        <f t="shared" si="28"/>
        <v>23.52</v>
      </c>
      <c r="C643" s="36">
        <f t="shared" si="29"/>
        <v>3051.8878</v>
      </c>
      <c r="D643" s="36">
        <f t="shared" si="30"/>
        <v>5639.0459</v>
      </c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</row>
    <row r="644" spans="1:17" ht="15.75">
      <c r="A644" s="34">
        <v>63.8999999999998</v>
      </c>
      <c r="B644" s="35">
        <f t="shared" si="28"/>
        <v>23.55</v>
      </c>
      <c r="C644" s="36">
        <f t="shared" si="29"/>
        <v>3059.1005</v>
      </c>
      <c r="D644" s="36">
        <f t="shared" si="30"/>
        <v>5653.4404</v>
      </c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</row>
    <row r="645" spans="1:17" ht="15.75">
      <c r="A645" s="34">
        <v>63.9999999999998</v>
      </c>
      <c r="B645" s="35">
        <f t="shared" si="28"/>
        <v>23.59</v>
      </c>
      <c r="C645" s="36">
        <f t="shared" si="29"/>
        <v>3068.7295</v>
      </c>
      <c r="D645" s="36">
        <f t="shared" si="30"/>
        <v>5672.6616</v>
      </c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</row>
    <row r="646" spans="1:17" ht="15.75">
      <c r="A646" s="34">
        <v>64.0999999999998</v>
      </c>
      <c r="B646" s="35">
        <f t="shared" si="28"/>
        <v>23.63</v>
      </c>
      <c r="C646" s="36">
        <f t="shared" si="29"/>
        <v>3078.3725</v>
      </c>
      <c r="D646" s="36">
        <f t="shared" si="30"/>
        <v>5691.9154</v>
      </c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</row>
    <row r="647" spans="1:17" ht="15.75">
      <c r="A647" s="34">
        <v>64.1999999999998</v>
      </c>
      <c r="B647" s="35">
        <f t="shared" si="28"/>
        <v>23.66</v>
      </c>
      <c r="C647" s="36">
        <f t="shared" si="29"/>
        <v>3085.6138</v>
      </c>
      <c r="D647" s="36">
        <f t="shared" si="30"/>
        <v>5706.3772</v>
      </c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</row>
    <row r="648" spans="1:17" ht="15.75">
      <c r="A648" s="34">
        <v>64.2999999999998</v>
      </c>
      <c r="B648" s="35">
        <f t="shared" si="28"/>
        <v>23.7</v>
      </c>
      <c r="C648" s="36">
        <f t="shared" si="29"/>
        <v>3095.2811</v>
      </c>
      <c r="D648" s="36">
        <f t="shared" si="30"/>
        <v>5725.6881</v>
      </c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</row>
    <row r="649" spans="1:17" ht="15.75">
      <c r="A649" s="34">
        <v>64.3999999999998</v>
      </c>
      <c r="B649" s="35">
        <f t="shared" si="28"/>
        <v>23.74</v>
      </c>
      <c r="C649" s="36">
        <f t="shared" si="29"/>
        <v>3104.9623</v>
      </c>
      <c r="D649" s="36">
        <f t="shared" si="30"/>
        <v>5745.0316</v>
      </c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</row>
    <row r="650" spans="1:17" ht="15.75">
      <c r="A650" s="34">
        <v>64.4999999999998</v>
      </c>
      <c r="B650" s="35">
        <f t="shared" si="28"/>
        <v>23.77</v>
      </c>
      <c r="C650" s="36">
        <f t="shared" si="29"/>
        <v>3112.2324</v>
      </c>
      <c r="D650" s="36">
        <f t="shared" si="30"/>
        <v>5759.5607</v>
      </c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</row>
    <row r="651" spans="1:17" ht="15.75">
      <c r="A651" s="34">
        <v>64.5999999999998</v>
      </c>
      <c r="B651" s="35">
        <f t="shared" si="28"/>
        <v>23.81</v>
      </c>
      <c r="C651" s="36">
        <f t="shared" si="29"/>
        <v>3121.9379</v>
      </c>
      <c r="D651" s="36">
        <f t="shared" si="30"/>
        <v>5778.9613</v>
      </c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</row>
    <row r="652" spans="1:17" ht="15.75">
      <c r="A652" s="34">
        <v>64.6999999999998</v>
      </c>
      <c r="B652" s="35">
        <f t="shared" si="28"/>
        <v>23.85</v>
      </c>
      <c r="C652" s="36">
        <f t="shared" si="29"/>
        <v>3131.6573</v>
      </c>
      <c r="D652" s="36">
        <f t="shared" si="30"/>
        <v>5798.3945</v>
      </c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</row>
    <row r="653" spans="1:17" ht="15.75">
      <c r="A653" s="34">
        <v>64.7999999999998</v>
      </c>
      <c r="B653" s="35">
        <f aca="true" t="shared" si="31" ref="B653:B716">ROUND(A653*1000000000/($C$4^2*67824),2)</f>
        <v>23.89</v>
      </c>
      <c r="C653" s="36">
        <f aca="true" t="shared" si="32" ref="C653:C716">ROUND(((B653/(85*($C$4/4000)^0.63))^1.85185)*1000,4)</f>
        <v>3141.3907</v>
      </c>
      <c r="D653" s="36">
        <f aca="true" t="shared" si="33" ref="D653:D716">ROUND(4*0.01*1000*B653^2/2/9.81/($C$4/1000),4)</f>
        <v>5817.8603</v>
      </c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</row>
    <row r="654" spans="1:17" ht="15.75">
      <c r="A654" s="34">
        <v>64.8999999999998</v>
      </c>
      <c r="B654" s="35">
        <f t="shared" si="31"/>
        <v>23.92</v>
      </c>
      <c r="C654" s="36">
        <f t="shared" si="32"/>
        <v>3148.6998</v>
      </c>
      <c r="D654" s="36">
        <f t="shared" si="33"/>
        <v>5832.4811</v>
      </c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</row>
    <row r="655" spans="1:17" ht="15.75">
      <c r="A655" s="34">
        <v>64.9999999999998</v>
      </c>
      <c r="B655" s="35">
        <f t="shared" si="31"/>
        <v>23.96</v>
      </c>
      <c r="C655" s="36">
        <f t="shared" si="32"/>
        <v>3158.4574</v>
      </c>
      <c r="D655" s="36">
        <f t="shared" si="33"/>
        <v>5852.0041</v>
      </c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</row>
    <row r="656" spans="1:17" ht="15.75">
      <c r="A656" s="34">
        <v>65.0999999999998</v>
      </c>
      <c r="B656" s="35">
        <f t="shared" si="31"/>
        <v>24</v>
      </c>
      <c r="C656" s="36">
        <f t="shared" si="32"/>
        <v>3168.229</v>
      </c>
      <c r="D656" s="36">
        <f t="shared" si="33"/>
        <v>5871.5596</v>
      </c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</row>
    <row r="657" spans="1:17" ht="15.75">
      <c r="A657" s="34">
        <v>65.1999999999998</v>
      </c>
      <c r="B657" s="35">
        <f t="shared" si="31"/>
        <v>24.03</v>
      </c>
      <c r="C657" s="36">
        <f t="shared" si="32"/>
        <v>3175.5667</v>
      </c>
      <c r="D657" s="36">
        <f t="shared" si="33"/>
        <v>5886.2477</v>
      </c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</row>
    <row r="658" spans="1:17" ht="15.75">
      <c r="A658" s="34">
        <v>65.2999999999998</v>
      </c>
      <c r="B658" s="35">
        <f t="shared" si="31"/>
        <v>24.07</v>
      </c>
      <c r="C658" s="36">
        <f t="shared" si="32"/>
        <v>3185.3626</v>
      </c>
      <c r="D658" s="36">
        <f t="shared" si="33"/>
        <v>5905.8603</v>
      </c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</row>
    <row r="659" spans="1:17" ht="15.75">
      <c r="A659" s="34">
        <v>65.3999999999998</v>
      </c>
      <c r="B659" s="35">
        <f t="shared" si="31"/>
        <v>24.11</v>
      </c>
      <c r="C659" s="36">
        <f t="shared" si="32"/>
        <v>3195.1723</v>
      </c>
      <c r="D659" s="36">
        <f t="shared" si="33"/>
        <v>5925.5056</v>
      </c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</row>
    <row r="660" spans="1:17" ht="15.75">
      <c r="A660" s="34">
        <v>65.4999999999998</v>
      </c>
      <c r="B660" s="35">
        <f t="shared" si="31"/>
        <v>24.14</v>
      </c>
      <c r="C660" s="36">
        <f t="shared" si="32"/>
        <v>3202.5386</v>
      </c>
      <c r="D660" s="36">
        <f t="shared" si="33"/>
        <v>5940.261</v>
      </c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</row>
    <row r="661" spans="1:17" ht="15.75">
      <c r="A661" s="34">
        <v>65.5999999999998</v>
      </c>
      <c r="B661" s="35">
        <f t="shared" si="31"/>
        <v>24.18</v>
      </c>
      <c r="C661" s="36">
        <f t="shared" si="32"/>
        <v>3212.3726</v>
      </c>
      <c r="D661" s="36">
        <f t="shared" si="33"/>
        <v>5959.9633</v>
      </c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</row>
    <row r="662" spans="1:17" ht="15.75">
      <c r="A662" s="34">
        <v>65.6999999999998</v>
      </c>
      <c r="B662" s="35">
        <f t="shared" si="31"/>
        <v>24.22</v>
      </c>
      <c r="C662" s="36">
        <f t="shared" si="32"/>
        <v>3222.2205</v>
      </c>
      <c r="D662" s="36">
        <f t="shared" si="33"/>
        <v>5979.6983</v>
      </c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</row>
    <row r="663" spans="1:17" ht="15.75">
      <c r="A663" s="34">
        <v>65.7999999999998</v>
      </c>
      <c r="B663" s="35">
        <f t="shared" si="31"/>
        <v>24.25</v>
      </c>
      <c r="C663" s="36">
        <f t="shared" si="32"/>
        <v>3229.6154</v>
      </c>
      <c r="D663" s="36">
        <f t="shared" si="33"/>
        <v>5994.5209</v>
      </c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</row>
    <row r="664" spans="1:17" ht="15.75">
      <c r="A664" s="34">
        <v>65.8999999999998</v>
      </c>
      <c r="B664" s="35">
        <f t="shared" si="31"/>
        <v>24.29</v>
      </c>
      <c r="C664" s="36">
        <f t="shared" si="32"/>
        <v>3239.4876</v>
      </c>
      <c r="D664" s="36">
        <f t="shared" si="33"/>
        <v>6014.3129</v>
      </c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</row>
    <row r="665" spans="1:17" ht="15.75">
      <c r="A665" s="34">
        <v>65.9999999999998</v>
      </c>
      <c r="B665" s="35">
        <f t="shared" si="31"/>
        <v>24.33</v>
      </c>
      <c r="C665" s="36">
        <f t="shared" si="32"/>
        <v>3249.3735</v>
      </c>
      <c r="D665" s="36">
        <f t="shared" si="33"/>
        <v>6034.1376</v>
      </c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</row>
    <row r="666" spans="1:17" ht="15.75">
      <c r="A666" s="34">
        <v>66.0999999999998</v>
      </c>
      <c r="B666" s="35">
        <f t="shared" si="31"/>
        <v>24.36</v>
      </c>
      <c r="C666" s="36">
        <f t="shared" si="32"/>
        <v>3256.7971</v>
      </c>
      <c r="D666" s="36">
        <f t="shared" si="33"/>
        <v>6049.0275</v>
      </c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</row>
    <row r="667" spans="1:17" ht="15.75">
      <c r="A667" s="34">
        <v>66.1999999999998</v>
      </c>
      <c r="B667" s="35">
        <f t="shared" si="31"/>
        <v>24.4</v>
      </c>
      <c r="C667" s="36">
        <f t="shared" si="32"/>
        <v>3266.7073</v>
      </c>
      <c r="D667" s="36">
        <f t="shared" si="33"/>
        <v>6068.9093</v>
      </c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</row>
    <row r="668" spans="1:17" ht="15.75">
      <c r="A668" s="34">
        <v>66.2999999999998</v>
      </c>
      <c r="B668" s="35">
        <f t="shared" si="31"/>
        <v>24.44</v>
      </c>
      <c r="C668" s="36">
        <f t="shared" si="32"/>
        <v>3276.6314</v>
      </c>
      <c r="D668" s="36">
        <f t="shared" si="33"/>
        <v>6088.8236</v>
      </c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</row>
    <row r="669" spans="1:17" ht="15.75">
      <c r="A669" s="34">
        <v>66.3999999999998</v>
      </c>
      <c r="B669" s="35">
        <f t="shared" si="31"/>
        <v>24.48</v>
      </c>
      <c r="C669" s="36">
        <f t="shared" si="32"/>
        <v>3286.5693</v>
      </c>
      <c r="D669" s="36">
        <f t="shared" si="33"/>
        <v>6108.7706</v>
      </c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</row>
    <row r="670" spans="1:17" ht="15.75">
      <c r="A670" s="34">
        <v>66.4999999999998</v>
      </c>
      <c r="B670" s="35">
        <f t="shared" si="31"/>
        <v>24.51</v>
      </c>
      <c r="C670" s="36">
        <f t="shared" si="32"/>
        <v>3294.0318</v>
      </c>
      <c r="D670" s="36">
        <f t="shared" si="33"/>
        <v>6123.7523</v>
      </c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</row>
    <row r="671" spans="1:17" ht="15.75">
      <c r="A671" s="34">
        <v>66.5999999999998</v>
      </c>
      <c r="B671" s="35">
        <f t="shared" si="31"/>
        <v>24.55</v>
      </c>
      <c r="C671" s="36">
        <f t="shared" si="32"/>
        <v>3303.9939</v>
      </c>
      <c r="D671" s="36">
        <f t="shared" si="33"/>
        <v>6143.7564</v>
      </c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</row>
    <row r="672" spans="1:17" ht="15.75">
      <c r="A672" s="34">
        <v>66.6999999999998</v>
      </c>
      <c r="B672" s="35">
        <f t="shared" si="31"/>
        <v>24.59</v>
      </c>
      <c r="C672" s="36">
        <f t="shared" si="32"/>
        <v>3313.9699</v>
      </c>
      <c r="D672" s="36">
        <f t="shared" si="33"/>
        <v>6163.7931</v>
      </c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</row>
    <row r="673" spans="1:17" ht="15.75">
      <c r="A673" s="34">
        <v>66.7999999999998</v>
      </c>
      <c r="B673" s="35">
        <f t="shared" si="31"/>
        <v>24.62</v>
      </c>
      <c r="C673" s="36">
        <f t="shared" si="32"/>
        <v>3321.4609</v>
      </c>
      <c r="D673" s="36">
        <f t="shared" si="33"/>
        <v>6178.842</v>
      </c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</row>
    <row r="674" spans="1:17" ht="15.75">
      <c r="A674" s="34">
        <v>66.8999999999998</v>
      </c>
      <c r="B674" s="35">
        <f t="shared" si="31"/>
        <v>24.66</v>
      </c>
      <c r="C674" s="36">
        <f t="shared" si="32"/>
        <v>3331.4611</v>
      </c>
      <c r="D674" s="36">
        <f t="shared" si="33"/>
        <v>6198.9358</v>
      </c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</row>
    <row r="675" spans="1:17" ht="15.75">
      <c r="A675" s="34">
        <v>66.9999999999998</v>
      </c>
      <c r="B675" s="35">
        <f t="shared" si="31"/>
        <v>24.7</v>
      </c>
      <c r="C675" s="36">
        <f t="shared" si="32"/>
        <v>3341.4751</v>
      </c>
      <c r="D675" s="36">
        <f t="shared" si="33"/>
        <v>6219.0622</v>
      </c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</row>
    <row r="676" spans="1:17" ht="15.75">
      <c r="A676" s="34">
        <v>67.0999999999998</v>
      </c>
      <c r="B676" s="35">
        <f t="shared" si="31"/>
        <v>24.73</v>
      </c>
      <c r="C676" s="36">
        <f t="shared" si="32"/>
        <v>3348.9946</v>
      </c>
      <c r="D676" s="36">
        <f t="shared" si="33"/>
        <v>6234.1784</v>
      </c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</row>
    <row r="677" spans="1:17" ht="15.75">
      <c r="A677" s="34">
        <v>67.1999999999998</v>
      </c>
      <c r="B677" s="35">
        <f t="shared" si="31"/>
        <v>24.77</v>
      </c>
      <c r="C677" s="36">
        <f t="shared" si="32"/>
        <v>3359.0328</v>
      </c>
      <c r="D677" s="36">
        <f t="shared" si="33"/>
        <v>6254.3619</v>
      </c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</row>
    <row r="678" spans="1:17" ht="15.75">
      <c r="A678" s="34">
        <v>67.2999999999998</v>
      </c>
      <c r="B678" s="35">
        <f t="shared" si="31"/>
        <v>24.81</v>
      </c>
      <c r="C678" s="36">
        <f t="shared" si="32"/>
        <v>3369.0848</v>
      </c>
      <c r="D678" s="36">
        <f t="shared" si="33"/>
        <v>6274.578</v>
      </c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</row>
    <row r="679" spans="1:17" ht="15.75">
      <c r="A679" s="34">
        <v>67.3999999999998</v>
      </c>
      <c r="B679" s="35">
        <f t="shared" si="31"/>
        <v>24.84</v>
      </c>
      <c r="C679" s="36">
        <f t="shared" si="32"/>
        <v>3376.6329</v>
      </c>
      <c r="D679" s="36">
        <f t="shared" si="33"/>
        <v>6289.7615</v>
      </c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</row>
    <row r="680" spans="1:17" ht="15.75">
      <c r="A680" s="34">
        <v>67.4999999999998</v>
      </c>
      <c r="B680" s="35">
        <f t="shared" si="31"/>
        <v>24.88</v>
      </c>
      <c r="C680" s="36">
        <f t="shared" si="32"/>
        <v>3386.7091</v>
      </c>
      <c r="D680" s="36">
        <f t="shared" si="33"/>
        <v>6310.0347</v>
      </c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</row>
    <row r="681" spans="1:17" ht="15.75">
      <c r="A681" s="34">
        <v>67.5999999999998</v>
      </c>
      <c r="B681" s="35">
        <f t="shared" si="31"/>
        <v>24.92</v>
      </c>
      <c r="C681" s="36">
        <f t="shared" si="32"/>
        <v>3396.7991</v>
      </c>
      <c r="D681" s="36">
        <f t="shared" si="33"/>
        <v>6330.3405</v>
      </c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</row>
    <row r="682" spans="1:17" ht="15.75">
      <c r="A682" s="34">
        <v>67.6999999999998</v>
      </c>
      <c r="B682" s="35">
        <f t="shared" si="31"/>
        <v>24.95</v>
      </c>
      <c r="C682" s="36">
        <f t="shared" si="32"/>
        <v>3404.3756</v>
      </c>
      <c r="D682" s="36">
        <f t="shared" si="33"/>
        <v>6345.5912</v>
      </c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</row>
    <row r="683" spans="1:17" ht="15.75">
      <c r="A683" s="34">
        <v>67.7999999999998</v>
      </c>
      <c r="B683" s="35">
        <f t="shared" si="31"/>
        <v>24.99</v>
      </c>
      <c r="C683" s="36">
        <f t="shared" si="32"/>
        <v>3414.4898</v>
      </c>
      <c r="D683" s="36">
        <f t="shared" si="33"/>
        <v>6365.9541</v>
      </c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</row>
    <row r="684" spans="1:17" ht="15.75">
      <c r="A684" s="34">
        <v>67.8999999999998</v>
      </c>
      <c r="B684" s="35">
        <f t="shared" si="31"/>
        <v>25.03</v>
      </c>
      <c r="C684" s="36">
        <f t="shared" si="32"/>
        <v>3424.6177</v>
      </c>
      <c r="D684" s="36">
        <f t="shared" si="33"/>
        <v>6386.3496</v>
      </c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</row>
    <row r="685" spans="1:17" ht="15.75">
      <c r="A685" s="34">
        <v>67.9999999999998</v>
      </c>
      <c r="B685" s="35">
        <f t="shared" si="31"/>
        <v>25.06</v>
      </c>
      <c r="C685" s="36">
        <f t="shared" si="32"/>
        <v>3432.2227</v>
      </c>
      <c r="D685" s="36">
        <f t="shared" si="33"/>
        <v>6401.6677</v>
      </c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</row>
    <row r="686" spans="1:17" ht="15.75">
      <c r="A686" s="34">
        <v>68.0999999999998</v>
      </c>
      <c r="B686" s="35">
        <f t="shared" si="31"/>
        <v>25.1</v>
      </c>
      <c r="C686" s="36">
        <f t="shared" si="32"/>
        <v>3442.3748</v>
      </c>
      <c r="D686" s="36">
        <f t="shared" si="33"/>
        <v>6422.1203</v>
      </c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</row>
    <row r="687" spans="1:17" ht="15.75">
      <c r="A687" s="34">
        <v>68.1999999999998</v>
      </c>
      <c r="B687" s="35">
        <f t="shared" si="31"/>
        <v>25.14</v>
      </c>
      <c r="C687" s="36">
        <f t="shared" si="32"/>
        <v>3452.5407</v>
      </c>
      <c r="D687" s="36">
        <f t="shared" si="33"/>
        <v>6442.6055</v>
      </c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</row>
    <row r="688" spans="1:17" ht="15.75">
      <c r="A688" s="34">
        <v>68.2999999999998</v>
      </c>
      <c r="B688" s="35">
        <f t="shared" si="31"/>
        <v>25.18</v>
      </c>
      <c r="C688" s="36">
        <f t="shared" si="32"/>
        <v>3462.7203</v>
      </c>
      <c r="D688" s="36">
        <f t="shared" si="33"/>
        <v>6463.1233</v>
      </c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</row>
    <row r="689" spans="1:17" ht="15.75">
      <c r="A689" s="34">
        <v>68.3999999999998</v>
      </c>
      <c r="B689" s="35">
        <f t="shared" si="31"/>
        <v>25.21</v>
      </c>
      <c r="C689" s="36">
        <f t="shared" si="32"/>
        <v>3470.3641</v>
      </c>
      <c r="D689" s="36">
        <f t="shared" si="33"/>
        <v>6478.5331</v>
      </c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</row>
    <row r="690" spans="1:17" ht="15.75">
      <c r="A690" s="34">
        <v>68.4999999999998</v>
      </c>
      <c r="B690" s="35">
        <f t="shared" si="31"/>
        <v>25.25</v>
      </c>
      <c r="C690" s="36">
        <f t="shared" si="32"/>
        <v>3480.5679</v>
      </c>
      <c r="D690" s="36">
        <f t="shared" si="33"/>
        <v>6499.1081</v>
      </c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</row>
    <row r="691" spans="1:17" ht="15.75">
      <c r="A691" s="34">
        <v>68.5999999999998</v>
      </c>
      <c r="B691" s="35">
        <f t="shared" si="31"/>
        <v>25.29</v>
      </c>
      <c r="C691" s="36">
        <f t="shared" si="32"/>
        <v>3490.7855</v>
      </c>
      <c r="D691" s="36">
        <f t="shared" si="33"/>
        <v>6519.7156</v>
      </c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</row>
    <row r="692" spans="1:17" ht="15.75">
      <c r="A692" s="34">
        <v>68.6999999999998</v>
      </c>
      <c r="B692" s="35">
        <f t="shared" si="31"/>
        <v>25.32</v>
      </c>
      <c r="C692" s="36">
        <f t="shared" si="32"/>
        <v>3498.4577</v>
      </c>
      <c r="D692" s="36">
        <f t="shared" si="33"/>
        <v>6535.1927</v>
      </c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</row>
    <row r="693" spans="1:17" ht="15.75">
      <c r="A693" s="34">
        <v>68.7999999999998</v>
      </c>
      <c r="B693" s="35">
        <f t="shared" si="31"/>
        <v>25.36</v>
      </c>
      <c r="C693" s="36">
        <f t="shared" si="32"/>
        <v>3508.6994</v>
      </c>
      <c r="D693" s="36">
        <f t="shared" si="33"/>
        <v>6555.8573</v>
      </c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</row>
    <row r="694" spans="1:17" ht="15.75">
      <c r="A694" s="34">
        <v>68.8999999999998</v>
      </c>
      <c r="B694" s="35">
        <f t="shared" si="31"/>
        <v>25.4</v>
      </c>
      <c r="C694" s="36">
        <f t="shared" si="32"/>
        <v>3518.9548</v>
      </c>
      <c r="D694" s="36">
        <f t="shared" si="33"/>
        <v>6576.5545</v>
      </c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</row>
    <row r="695" spans="1:17" ht="15.75">
      <c r="A695" s="34">
        <v>68.9999999999998</v>
      </c>
      <c r="B695" s="35">
        <f t="shared" si="31"/>
        <v>25.43</v>
      </c>
      <c r="C695" s="36">
        <f t="shared" si="32"/>
        <v>3526.6554</v>
      </c>
      <c r="D695" s="36">
        <f t="shared" si="33"/>
        <v>6592.0989</v>
      </c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</row>
    <row r="696" spans="1:17" ht="15.75">
      <c r="A696" s="34">
        <v>69.0999999999998</v>
      </c>
      <c r="B696" s="35">
        <f t="shared" si="31"/>
        <v>25.47</v>
      </c>
      <c r="C696" s="36">
        <f t="shared" si="32"/>
        <v>3536.935</v>
      </c>
      <c r="D696" s="36">
        <f t="shared" si="33"/>
        <v>6612.8532</v>
      </c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</row>
    <row r="697" spans="1:17" ht="15.75">
      <c r="A697" s="34">
        <v>69.1999999999998</v>
      </c>
      <c r="B697" s="35">
        <f t="shared" si="31"/>
        <v>25.51</v>
      </c>
      <c r="C697" s="36">
        <f t="shared" si="32"/>
        <v>3547.2283</v>
      </c>
      <c r="D697" s="36">
        <f t="shared" si="33"/>
        <v>6633.6402</v>
      </c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</row>
    <row r="698" spans="1:17" ht="15.75">
      <c r="A698" s="34">
        <v>69.2999999999998</v>
      </c>
      <c r="B698" s="35">
        <f t="shared" si="31"/>
        <v>25.54</v>
      </c>
      <c r="C698" s="36">
        <f t="shared" si="32"/>
        <v>3554.9573</v>
      </c>
      <c r="D698" s="36">
        <f t="shared" si="33"/>
        <v>6649.2518</v>
      </c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</row>
    <row r="699" spans="1:17" ht="15.75">
      <c r="A699" s="34">
        <v>69.3999999999998</v>
      </c>
      <c r="B699" s="35">
        <f t="shared" si="31"/>
        <v>25.58</v>
      </c>
      <c r="C699" s="36">
        <f t="shared" si="32"/>
        <v>3565.2746</v>
      </c>
      <c r="D699" s="36">
        <f t="shared" si="33"/>
        <v>6670.0958</v>
      </c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</row>
    <row r="700" spans="1:17" ht="15.75">
      <c r="A700" s="34">
        <v>69.4999999999998</v>
      </c>
      <c r="B700" s="35">
        <f t="shared" si="31"/>
        <v>25.62</v>
      </c>
      <c r="C700" s="36">
        <f t="shared" si="32"/>
        <v>3575.6057</v>
      </c>
      <c r="D700" s="36">
        <f t="shared" si="33"/>
        <v>6690.9725</v>
      </c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</row>
    <row r="701" spans="1:17" ht="15.75">
      <c r="A701" s="34">
        <v>69.5999999999998</v>
      </c>
      <c r="B701" s="35">
        <f t="shared" si="31"/>
        <v>25.65</v>
      </c>
      <c r="C701" s="36">
        <f t="shared" si="32"/>
        <v>3583.3631</v>
      </c>
      <c r="D701" s="36">
        <f t="shared" si="33"/>
        <v>6706.6514</v>
      </c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</row>
    <row r="702" spans="1:17" ht="15.75">
      <c r="A702" s="34">
        <v>69.6999999999998</v>
      </c>
      <c r="B702" s="35">
        <f t="shared" si="31"/>
        <v>25.69</v>
      </c>
      <c r="C702" s="36">
        <f t="shared" si="32"/>
        <v>3593.7183</v>
      </c>
      <c r="D702" s="36">
        <f t="shared" si="33"/>
        <v>6727.5851</v>
      </c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</row>
    <row r="703" spans="1:17" ht="15.75">
      <c r="A703" s="34">
        <v>69.7999999999998</v>
      </c>
      <c r="B703" s="35">
        <f t="shared" si="31"/>
        <v>25.73</v>
      </c>
      <c r="C703" s="36">
        <f t="shared" si="32"/>
        <v>3604.0872</v>
      </c>
      <c r="D703" s="36">
        <f t="shared" si="33"/>
        <v>6748.5515</v>
      </c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</row>
    <row r="704" spans="1:17" ht="15.75">
      <c r="A704" s="34">
        <v>69.8999999999998</v>
      </c>
      <c r="B704" s="35">
        <f t="shared" si="31"/>
        <v>25.77</v>
      </c>
      <c r="C704" s="36">
        <f t="shared" si="32"/>
        <v>3614.4699</v>
      </c>
      <c r="D704" s="36">
        <f t="shared" si="33"/>
        <v>6769.5505</v>
      </c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</row>
    <row r="705" spans="1:17" ht="15.75">
      <c r="A705" s="34">
        <v>69.9999999999998</v>
      </c>
      <c r="B705" s="35">
        <f t="shared" si="31"/>
        <v>25.8</v>
      </c>
      <c r="C705" s="36">
        <f t="shared" si="32"/>
        <v>3622.2659</v>
      </c>
      <c r="D705" s="36">
        <f t="shared" si="33"/>
        <v>6785.3211</v>
      </c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</row>
    <row r="706" spans="1:17" ht="15.75">
      <c r="A706" s="34">
        <v>70.0999999999998</v>
      </c>
      <c r="B706" s="35">
        <f t="shared" si="31"/>
        <v>25.84</v>
      </c>
      <c r="C706" s="36">
        <f t="shared" si="32"/>
        <v>3632.6726</v>
      </c>
      <c r="D706" s="36">
        <f t="shared" si="33"/>
        <v>6806.3772</v>
      </c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</row>
    <row r="707" spans="1:17" ht="15.75">
      <c r="A707" s="34">
        <v>70.1999999999998</v>
      </c>
      <c r="B707" s="35">
        <f t="shared" si="31"/>
        <v>25.88</v>
      </c>
      <c r="C707" s="36">
        <f t="shared" si="32"/>
        <v>3643.093</v>
      </c>
      <c r="D707" s="36">
        <f t="shared" si="33"/>
        <v>6827.4659</v>
      </c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</row>
    <row r="708" spans="1:17" ht="15.75">
      <c r="A708" s="34">
        <v>70.2999999999998</v>
      </c>
      <c r="B708" s="35">
        <f t="shared" si="31"/>
        <v>25.91</v>
      </c>
      <c r="C708" s="36">
        <f t="shared" si="32"/>
        <v>3650.9174</v>
      </c>
      <c r="D708" s="36">
        <f t="shared" si="33"/>
        <v>6843.3038</v>
      </c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</row>
    <row r="709" spans="1:17" ht="15.75">
      <c r="A709" s="34">
        <v>70.3999999999998</v>
      </c>
      <c r="B709" s="35">
        <f t="shared" si="31"/>
        <v>25.95</v>
      </c>
      <c r="C709" s="36">
        <f t="shared" si="32"/>
        <v>3661.3618</v>
      </c>
      <c r="D709" s="36">
        <f t="shared" si="33"/>
        <v>6864.4495</v>
      </c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</row>
    <row r="710" spans="1:17" ht="15.75">
      <c r="A710" s="34">
        <v>70.4999999999998</v>
      </c>
      <c r="B710" s="35">
        <f t="shared" si="31"/>
        <v>25.99</v>
      </c>
      <c r="C710" s="36">
        <f t="shared" si="32"/>
        <v>3671.82</v>
      </c>
      <c r="D710" s="36">
        <f t="shared" si="33"/>
        <v>6885.6279</v>
      </c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</row>
    <row r="711" spans="1:17" ht="15.75">
      <c r="A711" s="34">
        <v>70.5999999999998</v>
      </c>
      <c r="B711" s="35">
        <f t="shared" si="31"/>
        <v>26.02</v>
      </c>
      <c r="C711" s="36">
        <f t="shared" si="32"/>
        <v>3679.6726</v>
      </c>
      <c r="D711" s="36">
        <f t="shared" si="33"/>
        <v>6901.5331</v>
      </c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</row>
    <row r="712" spans="1:17" ht="15.75">
      <c r="A712" s="34">
        <v>70.6999999999998</v>
      </c>
      <c r="B712" s="35">
        <f t="shared" si="31"/>
        <v>26.06</v>
      </c>
      <c r="C712" s="36">
        <f t="shared" si="32"/>
        <v>3690.1548</v>
      </c>
      <c r="D712" s="36">
        <f t="shared" si="33"/>
        <v>6922.7686</v>
      </c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</row>
    <row r="713" spans="1:17" ht="15.75">
      <c r="A713" s="34">
        <v>70.7999999999998</v>
      </c>
      <c r="B713" s="35">
        <f t="shared" si="31"/>
        <v>26.1</v>
      </c>
      <c r="C713" s="36">
        <f t="shared" si="32"/>
        <v>3700.6507</v>
      </c>
      <c r="D713" s="36">
        <f t="shared" si="33"/>
        <v>6944.0367</v>
      </c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</row>
    <row r="714" spans="1:17" ht="15.75">
      <c r="A714" s="34">
        <v>70.8999999999998</v>
      </c>
      <c r="B714" s="35">
        <f t="shared" si="31"/>
        <v>26.13</v>
      </c>
      <c r="C714" s="36">
        <f t="shared" si="32"/>
        <v>3708.5316</v>
      </c>
      <c r="D714" s="36">
        <f t="shared" si="33"/>
        <v>6960.0092</v>
      </c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</row>
    <row r="715" spans="1:17" ht="15.75">
      <c r="A715" s="34">
        <v>70.9999999999998</v>
      </c>
      <c r="B715" s="35">
        <f t="shared" si="31"/>
        <v>26.17</v>
      </c>
      <c r="C715" s="36">
        <f t="shared" si="32"/>
        <v>3719.0515</v>
      </c>
      <c r="D715" s="36">
        <f t="shared" si="33"/>
        <v>6981.3344</v>
      </c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</row>
    <row r="716" spans="1:17" ht="15.75">
      <c r="A716" s="34">
        <v>71.0999999999998</v>
      </c>
      <c r="B716" s="35">
        <f t="shared" si="31"/>
        <v>26.21</v>
      </c>
      <c r="C716" s="36">
        <f t="shared" si="32"/>
        <v>3729.5851</v>
      </c>
      <c r="D716" s="36">
        <f t="shared" si="33"/>
        <v>7002.6922</v>
      </c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</row>
    <row r="717" spans="1:17" ht="15.75">
      <c r="A717" s="34">
        <v>71.1999999999998</v>
      </c>
      <c r="B717" s="35">
        <f aca="true" t="shared" si="34" ref="B717:B780">ROUND(A717*1000000000/($C$4^2*67824),2)</f>
        <v>26.24</v>
      </c>
      <c r="C717" s="36">
        <f aca="true" t="shared" si="35" ref="C717:C780">ROUND(((B717/(85*($C$4/4000)^0.63))^1.85185)*1000,4)</f>
        <v>3737.4943</v>
      </c>
      <c r="D717" s="36">
        <f aca="true" t="shared" si="36" ref="D717:D780">ROUND(4*0.01*1000*B717^2/2/9.81/($C$4/1000),4)</f>
        <v>7018.7319</v>
      </c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</row>
    <row r="718" spans="1:17" ht="15.75">
      <c r="A718" s="34">
        <v>71.2999999999998</v>
      </c>
      <c r="B718" s="35">
        <f t="shared" si="34"/>
        <v>26.28</v>
      </c>
      <c r="C718" s="36">
        <f t="shared" si="35"/>
        <v>3748.0519</v>
      </c>
      <c r="D718" s="36">
        <f t="shared" si="36"/>
        <v>7040.1468</v>
      </c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</row>
    <row r="719" spans="1:17" ht="15.75">
      <c r="A719" s="34">
        <v>71.3999999999998</v>
      </c>
      <c r="B719" s="35">
        <f t="shared" si="34"/>
        <v>26.32</v>
      </c>
      <c r="C719" s="36">
        <f t="shared" si="35"/>
        <v>3758.6232</v>
      </c>
      <c r="D719" s="36">
        <f t="shared" si="36"/>
        <v>7061.5943</v>
      </c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</row>
    <row r="720" spans="1:17" ht="15.75">
      <c r="A720" s="34">
        <v>71.4999999999998</v>
      </c>
      <c r="B720" s="35">
        <f t="shared" si="34"/>
        <v>26.35</v>
      </c>
      <c r="C720" s="36">
        <f t="shared" si="35"/>
        <v>3766.5606</v>
      </c>
      <c r="D720" s="36">
        <f t="shared" si="36"/>
        <v>7077.7013</v>
      </c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</row>
    <row r="721" spans="1:17" ht="15.75">
      <c r="A721" s="34">
        <v>71.5999999999998</v>
      </c>
      <c r="B721" s="35">
        <f t="shared" si="34"/>
        <v>26.39</v>
      </c>
      <c r="C721" s="36">
        <f t="shared" si="35"/>
        <v>3777.1559</v>
      </c>
      <c r="D721" s="36">
        <f t="shared" si="36"/>
        <v>7099.2059</v>
      </c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</row>
    <row r="722" spans="1:17" ht="15.75">
      <c r="A722" s="34">
        <v>71.6999999999998</v>
      </c>
      <c r="B722" s="35">
        <f t="shared" si="34"/>
        <v>26.43</v>
      </c>
      <c r="C722" s="36">
        <f t="shared" si="35"/>
        <v>3787.7648</v>
      </c>
      <c r="D722" s="36">
        <f t="shared" si="36"/>
        <v>7120.7431</v>
      </c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</row>
    <row r="723" spans="1:17" ht="15.75">
      <c r="A723" s="34">
        <v>71.7999999999998</v>
      </c>
      <c r="B723" s="35">
        <f t="shared" si="34"/>
        <v>26.47</v>
      </c>
      <c r="C723" s="36">
        <f t="shared" si="35"/>
        <v>3798.3874</v>
      </c>
      <c r="D723" s="36">
        <f t="shared" si="36"/>
        <v>7142.3129</v>
      </c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</row>
    <row r="724" spans="1:17" ht="15.75">
      <c r="A724" s="34">
        <v>71.8999999999998</v>
      </c>
      <c r="B724" s="35">
        <f t="shared" si="34"/>
        <v>26.5</v>
      </c>
      <c r="C724" s="36">
        <f t="shared" si="35"/>
        <v>3806.3634</v>
      </c>
      <c r="D724" s="36">
        <f t="shared" si="36"/>
        <v>7158.5117</v>
      </c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</row>
    <row r="725" spans="1:17" ht="15.75">
      <c r="A725" s="34">
        <v>71.9999999999998</v>
      </c>
      <c r="B725" s="35">
        <f t="shared" si="34"/>
        <v>26.54</v>
      </c>
      <c r="C725" s="36">
        <f t="shared" si="35"/>
        <v>3817.0099</v>
      </c>
      <c r="D725" s="36">
        <f t="shared" si="36"/>
        <v>7180.1386</v>
      </c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</row>
    <row r="726" spans="1:17" ht="15.75">
      <c r="A726" s="34">
        <v>72.0999999999998</v>
      </c>
      <c r="B726" s="35">
        <f t="shared" si="34"/>
        <v>26.58</v>
      </c>
      <c r="C726" s="36">
        <f t="shared" si="35"/>
        <v>3827.6702</v>
      </c>
      <c r="D726" s="36">
        <f t="shared" si="36"/>
        <v>7201.7982</v>
      </c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</row>
    <row r="727" spans="1:17" ht="15.75">
      <c r="A727" s="34">
        <v>72.1999999999998</v>
      </c>
      <c r="B727" s="35">
        <f t="shared" si="34"/>
        <v>26.61</v>
      </c>
      <c r="C727" s="36">
        <f t="shared" si="35"/>
        <v>3835.6743</v>
      </c>
      <c r="D727" s="36">
        <f t="shared" si="36"/>
        <v>7218.0642</v>
      </c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</row>
    <row r="728" spans="1:17" ht="15.75">
      <c r="A728" s="34">
        <v>72.2999999999998</v>
      </c>
      <c r="B728" s="35">
        <f t="shared" si="34"/>
        <v>26.65</v>
      </c>
      <c r="C728" s="36">
        <f t="shared" si="35"/>
        <v>3846.3585</v>
      </c>
      <c r="D728" s="36">
        <f t="shared" si="36"/>
        <v>7239.7808</v>
      </c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</row>
    <row r="729" spans="1:17" ht="15.75">
      <c r="A729" s="34">
        <v>72.3999999999998</v>
      </c>
      <c r="B729" s="35">
        <f t="shared" si="34"/>
        <v>26.69</v>
      </c>
      <c r="C729" s="36">
        <f t="shared" si="35"/>
        <v>3857.0563</v>
      </c>
      <c r="D729" s="36">
        <f t="shared" si="36"/>
        <v>7261.5301</v>
      </c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</row>
    <row r="730" spans="1:17" ht="15.75">
      <c r="A730" s="34">
        <v>72.4999999999998</v>
      </c>
      <c r="B730" s="35">
        <f t="shared" si="34"/>
        <v>26.72</v>
      </c>
      <c r="C730" s="36">
        <f t="shared" si="35"/>
        <v>3865.0887</v>
      </c>
      <c r="D730" s="36">
        <f t="shared" si="36"/>
        <v>7277.8634</v>
      </c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</row>
    <row r="731" spans="1:17" ht="15.75">
      <c r="A731" s="34">
        <v>72.5999999999998</v>
      </c>
      <c r="B731" s="35">
        <f t="shared" si="34"/>
        <v>26.76</v>
      </c>
      <c r="C731" s="36">
        <f t="shared" si="35"/>
        <v>3875.8104</v>
      </c>
      <c r="D731" s="36">
        <f t="shared" si="36"/>
        <v>7299.6697</v>
      </c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</row>
    <row r="732" spans="1:17" ht="15.75">
      <c r="A732" s="34">
        <v>72.6999999999998</v>
      </c>
      <c r="B732" s="35">
        <f t="shared" si="34"/>
        <v>26.8</v>
      </c>
      <c r="C732" s="36">
        <f t="shared" si="35"/>
        <v>3886.5458</v>
      </c>
      <c r="D732" s="36">
        <f t="shared" si="36"/>
        <v>7321.5087</v>
      </c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</row>
    <row r="733" spans="1:17" ht="15.75">
      <c r="A733" s="34">
        <v>72.7999999999998</v>
      </c>
      <c r="B733" s="35">
        <f t="shared" si="34"/>
        <v>26.83</v>
      </c>
      <c r="C733" s="36">
        <f t="shared" si="35"/>
        <v>3894.6063</v>
      </c>
      <c r="D733" s="36">
        <f t="shared" si="36"/>
        <v>7337.9093</v>
      </c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</row>
    <row r="734" spans="1:17" ht="15.75">
      <c r="A734" s="34">
        <v>72.8999999999998</v>
      </c>
      <c r="B734" s="35">
        <f t="shared" si="34"/>
        <v>26.87</v>
      </c>
      <c r="C734" s="36">
        <f t="shared" si="35"/>
        <v>3905.3656</v>
      </c>
      <c r="D734" s="36">
        <f t="shared" si="36"/>
        <v>7359.8053</v>
      </c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</row>
    <row r="735" spans="1:17" ht="15.75">
      <c r="A735" s="34">
        <v>72.9999999999998</v>
      </c>
      <c r="B735" s="35">
        <f t="shared" si="34"/>
        <v>26.91</v>
      </c>
      <c r="C735" s="36">
        <f t="shared" si="35"/>
        <v>3916.1386</v>
      </c>
      <c r="D735" s="36">
        <f t="shared" si="36"/>
        <v>7381.7339</v>
      </c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</row>
    <row r="736" spans="1:17" ht="15.75">
      <c r="A736" s="34">
        <v>73.0999999999998</v>
      </c>
      <c r="B736" s="35">
        <f t="shared" si="34"/>
        <v>26.94</v>
      </c>
      <c r="C736" s="36">
        <f t="shared" si="35"/>
        <v>3924.2273</v>
      </c>
      <c r="D736" s="36">
        <f t="shared" si="36"/>
        <v>7398.2018</v>
      </c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</row>
    <row r="737" spans="1:17" ht="15.75">
      <c r="A737" s="34">
        <v>73.1999999999998</v>
      </c>
      <c r="B737" s="35">
        <f t="shared" si="34"/>
        <v>26.98</v>
      </c>
      <c r="C737" s="36">
        <f t="shared" si="35"/>
        <v>3935.0241</v>
      </c>
      <c r="D737" s="36">
        <f t="shared" si="36"/>
        <v>7420.1876</v>
      </c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</row>
    <row r="738" spans="1:17" ht="15.75">
      <c r="A738" s="34">
        <v>73.2999999999998</v>
      </c>
      <c r="B738" s="35">
        <f t="shared" si="34"/>
        <v>27.02</v>
      </c>
      <c r="C738" s="36">
        <f t="shared" si="35"/>
        <v>3945.8346</v>
      </c>
      <c r="D738" s="36">
        <f t="shared" si="36"/>
        <v>7442.2059</v>
      </c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</row>
    <row r="739" spans="1:17" ht="15.75">
      <c r="A739" s="34">
        <v>73.3999999999998</v>
      </c>
      <c r="B739" s="35">
        <f t="shared" si="34"/>
        <v>27.06</v>
      </c>
      <c r="C739" s="36">
        <f t="shared" si="35"/>
        <v>3956.6587</v>
      </c>
      <c r="D739" s="36">
        <f t="shared" si="36"/>
        <v>7464.2569</v>
      </c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</row>
    <row r="740" spans="1:17" ht="15.75">
      <c r="A740" s="34">
        <v>73.4999999999998</v>
      </c>
      <c r="B740" s="35">
        <f t="shared" si="34"/>
        <v>27.09</v>
      </c>
      <c r="C740" s="36">
        <f t="shared" si="35"/>
        <v>3964.7858</v>
      </c>
      <c r="D740" s="36">
        <f t="shared" si="36"/>
        <v>7480.8165</v>
      </c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</row>
    <row r="741" spans="1:17" ht="15.75">
      <c r="A741" s="34">
        <v>73.5999999999998</v>
      </c>
      <c r="B741" s="35">
        <f t="shared" si="34"/>
        <v>27.13</v>
      </c>
      <c r="C741" s="36">
        <f t="shared" si="35"/>
        <v>3975.6338</v>
      </c>
      <c r="D741" s="36">
        <f t="shared" si="36"/>
        <v>7502.9246</v>
      </c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</row>
    <row r="742" spans="1:17" ht="15.75">
      <c r="A742" s="34">
        <v>73.6999999999998</v>
      </c>
      <c r="B742" s="35">
        <f t="shared" si="34"/>
        <v>27.17</v>
      </c>
      <c r="C742" s="36">
        <f t="shared" si="35"/>
        <v>3986.4954</v>
      </c>
      <c r="D742" s="36">
        <f t="shared" si="36"/>
        <v>7525.0652</v>
      </c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</row>
    <row r="743" spans="1:17" ht="15.75">
      <c r="A743" s="34">
        <v>73.7999999999998</v>
      </c>
      <c r="B743" s="35">
        <f t="shared" si="34"/>
        <v>27.2</v>
      </c>
      <c r="C743" s="36">
        <f t="shared" si="35"/>
        <v>3994.6506</v>
      </c>
      <c r="D743" s="36">
        <f t="shared" si="36"/>
        <v>7541.6922</v>
      </c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</row>
    <row r="744" spans="1:17" ht="15.75">
      <c r="A744" s="34">
        <v>73.8999999999998</v>
      </c>
      <c r="B744" s="35">
        <f t="shared" si="34"/>
        <v>27.24</v>
      </c>
      <c r="C744" s="36">
        <f t="shared" si="35"/>
        <v>4005.5361</v>
      </c>
      <c r="D744" s="36">
        <f t="shared" si="36"/>
        <v>7563.8899</v>
      </c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</row>
    <row r="745" spans="1:17" ht="15.75">
      <c r="A745" s="34">
        <v>73.9999999999998</v>
      </c>
      <c r="B745" s="35">
        <f t="shared" si="34"/>
        <v>27.28</v>
      </c>
      <c r="C745" s="36">
        <f t="shared" si="35"/>
        <v>4016.4352</v>
      </c>
      <c r="D745" s="36">
        <f t="shared" si="36"/>
        <v>7586.1203</v>
      </c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</row>
    <row r="746" spans="1:17" ht="15.75">
      <c r="A746" s="34">
        <v>74.0999999999998</v>
      </c>
      <c r="B746" s="35">
        <f t="shared" si="34"/>
        <v>27.31</v>
      </c>
      <c r="C746" s="36">
        <f t="shared" si="35"/>
        <v>4024.6184</v>
      </c>
      <c r="D746" s="36">
        <f t="shared" si="36"/>
        <v>7602.8145</v>
      </c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</row>
    <row r="747" spans="1:17" ht="15.75">
      <c r="A747" s="34">
        <v>74.1999999999998</v>
      </c>
      <c r="B747" s="35">
        <f t="shared" si="34"/>
        <v>27.35</v>
      </c>
      <c r="C747" s="36">
        <f t="shared" si="35"/>
        <v>4035.5414</v>
      </c>
      <c r="D747" s="36">
        <f t="shared" si="36"/>
        <v>7625.1019</v>
      </c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</row>
    <row r="748" spans="1:17" ht="15.75">
      <c r="A748" s="34">
        <v>74.2999999999998</v>
      </c>
      <c r="B748" s="35">
        <f t="shared" si="34"/>
        <v>27.39</v>
      </c>
      <c r="C748" s="36">
        <f t="shared" si="35"/>
        <v>4046.4779</v>
      </c>
      <c r="D748" s="36">
        <f t="shared" si="36"/>
        <v>7647.422</v>
      </c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</row>
    <row r="749" spans="1:17" ht="15.75">
      <c r="A749" s="34">
        <v>74.3999999999998</v>
      </c>
      <c r="B749" s="35">
        <f t="shared" si="34"/>
        <v>27.42</v>
      </c>
      <c r="C749" s="36">
        <f t="shared" si="35"/>
        <v>4054.6893</v>
      </c>
      <c r="D749" s="36">
        <f t="shared" si="36"/>
        <v>7664.1835</v>
      </c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</row>
    <row r="750" spans="1:17" ht="15.75">
      <c r="A750" s="34">
        <v>74.4999999999998</v>
      </c>
      <c r="B750" s="35">
        <f t="shared" si="34"/>
        <v>27.46</v>
      </c>
      <c r="C750" s="36">
        <f t="shared" si="35"/>
        <v>4065.6497</v>
      </c>
      <c r="D750" s="36">
        <f t="shared" si="36"/>
        <v>7686.5607</v>
      </c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</row>
    <row r="751" spans="1:17" ht="15.75">
      <c r="A751" s="34">
        <v>74.5999999999998</v>
      </c>
      <c r="B751" s="35">
        <f t="shared" si="34"/>
        <v>27.5</v>
      </c>
      <c r="C751" s="36">
        <f t="shared" si="35"/>
        <v>4076.6237</v>
      </c>
      <c r="D751" s="36">
        <f t="shared" si="36"/>
        <v>7708.9704</v>
      </c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</row>
    <row r="752" spans="1:17" ht="15.75">
      <c r="A752" s="34">
        <v>74.6999999999998</v>
      </c>
      <c r="B752" s="35">
        <f t="shared" si="34"/>
        <v>27.53</v>
      </c>
      <c r="C752" s="36">
        <f t="shared" si="35"/>
        <v>4084.8631</v>
      </c>
      <c r="D752" s="36">
        <f t="shared" si="36"/>
        <v>7725.7992</v>
      </c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</row>
    <row r="753" spans="1:17" ht="15.75">
      <c r="A753" s="34">
        <v>74.7999999999998</v>
      </c>
      <c r="B753" s="35">
        <f t="shared" si="34"/>
        <v>27.57</v>
      </c>
      <c r="C753" s="36">
        <f t="shared" si="35"/>
        <v>4095.8609</v>
      </c>
      <c r="D753" s="36">
        <f t="shared" si="36"/>
        <v>7748.2661</v>
      </c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</row>
    <row r="754" spans="1:17" ht="15.75">
      <c r="A754" s="34">
        <v>74.8999999999998</v>
      </c>
      <c r="B754" s="35">
        <f t="shared" si="34"/>
        <v>27.61</v>
      </c>
      <c r="C754" s="36">
        <f t="shared" si="35"/>
        <v>4106.8723</v>
      </c>
      <c r="D754" s="36">
        <f t="shared" si="36"/>
        <v>7770.7655</v>
      </c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</row>
    <row r="755" spans="1:17" ht="15.75">
      <c r="A755" s="34">
        <v>74.9999999999998</v>
      </c>
      <c r="B755" s="35">
        <f t="shared" si="34"/>
        <v>27.65</v>
      </c>
      <c r="C755" s="36">
        <f t="shared" si="35"/>
        <v>4117.8973</v>
      </c>
      <c r="D755" s="36">
        <f t="shared" si="36"/>
        <v>7793.2977</v>
      </c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</row>
    <row r="756" spans="1:17" ht="15.75">
      <c r="A756" s="34">
        <v>75.0999999999998</v>
      </c>
      <c r="B756" s="35">
        <f t="shared" si="34"/>
        <v>27.68</v>
      </c>
      <c r="C756" s="36">
        <f t="shared" si="35"/>
        <v>4126.175</v>
      </c>
      <c r="D756" s="36">
        <f t="shared" si="36"/>
        <v>7810.2181</v>
      </c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</row>
    <row r="757" spans="1:17" ht="15.75">
      <c r="A757" s="34">
        <v>75.1999999999998</v>
      </c>
      <c r="B757" s="35">
        <f t="shared" si="34"/>
        <v>27.72</v>
      </c>
      <c r="C757" s="36">
        <f t="shared" si="35"/>
        <v>4137.2237</v>
      </c>
      <c r="D757" s="36">
        <f t="shared" si="36"/>
        <v>7832.8073</v>
      </c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</row>
    <row r="758" spans="1:17" ht="15.75">
      <c r="A758" s="34">
        <v>75.2999999999998</v>
      </c>
      <c r="B758" s="35">
        <f t="shared" si="34"/>
        <v>27.76</v>
      </c>
      <c r="C758" s="36">
        <f t="shared" si="35"/>
        <v>4148.2861</v>
      </c>
      <c r="D758" s="36">
        <f t="shared" si="36"/>
        <v>7855.4292</v>
      </c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</row>
    <row r="759" spans="1:17" ht="15.75">
      <c r="A759" s="34">
        <v>75.3999999999998</v>
      </c>
      <c r="B759" s="35">
        <f t="shared" si="34"/>
        <v>27.79</v>
      </c>
      <c r="C759" s="36">
        <f t="shared" si="35"/>
        <v>4156.5918</v>
      </c>
      <c r="D759" s="36">
        <f t="shared" si="36"/>
        <v>7872.4169</v>
      </c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</row>
    <row r="760" spans="1:17" ht="15.75">
      <c r="A760" s="34">
        <v>75.4999999999998</v>
      </c>
      <c r="B760" s="35">
        <f t="shared" si="34"/>
        <v>27.83</v>
      </c>
      <c r="C760" s="36">
        <f t="shared" si="35"/>
        <v>4167.678</v>
      </c>
      <c r="D760" s="36">
        <f t="shared" si="36"/>
        <v>7895.0958</v>
      </c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</row>
    <row r="761" spans="1:17" ht="15.75">
      <c r="A761" s="34">
        <v>75.5999999999998</v>
      </c>
      <c r="B761" s="35">
        <f t="shared" si="34"/>
        <v>27.87</v>
      </c>
      <c r="C761" s="36">
        <f t="shared" si="35"/>
        <v>4178.7777</v>
      </c>
      <c r="D761" s="36">
        <f t="shared" si="36"/>
        <v>7917.8073</v>
      </c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</row>
    <row r="762" spans="1:17" ht="15.75">
      <c r="A762" s="34">
        <v>75.6999999999998</v>
      </c>
      <c r="B762" s="35">
        <f t="shared" si="34"/>
        <v>27.9</v>
      </c>
      <c r="C762" s="36">
        <f t="shared" si="35"/>
        <v>4187.1114</v>
      </c>
      <c r="D762" s="36">
        <f t="shared" si="36"/>
        <v>7934.8624</v>
      </c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</row>
    <row r="763" spans="1:17" ht="15.75">
      <c r="A763" s="34">
        <v>75.7999999999998</v>
      </c>
      <c r="B763" s="35">
        <f t="shared" si="34"/>
        <v>27.94</v>
      </c>
      <c r="C763" s="36">
        <f t="shared" si="35"/>
        <v>4198.2349</v>
      </c>
      <c r="D763" s="36">
        <f t="shared" si="36"/>
        <v>7957.631</v>
      </c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</row>
    <row r="764" spans="1:17" ht="15.75">
      <c r="A764" s="34">
        <v>75.8999999999998</v>
      </c>
      <c r="B764" s="35">
        <f t="shared" si="34"/>
        <v>27.98</v>
      </c>
      <c r="C764" s="36">
        <f t="shared" si="35"/>
        <v>4209.372</v>
      </c>
      <c r="D764" s="36">
        <f t="shared" si="36"/>
        <v>7980.4322</v>
      </c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</row>
    <row r="765" spans="1:17" ht="15.75">
      <c r="A765" s="34">
        <v>75.9999999999998</v>
      </c>
      <c r="B765" s="35">
        <f t="shared" si="34"/>
        <v>28.01</v>
      </c>
      <c r="C765" s="36">
        <f t="shared" si="35"/>
        <v>4217.7337</v>
      </c>
      <c r="D765" s="36">
        <f t="shared" si="36"/>
        <v>7997.5545</v>
      </c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</row>
    <row r="766" spans="1:17" ht="15.75">
      <c r="A766" s="34">
        <v>76.0999999999998</v>
      </c>
      <c r="B766" s="35">
        <f t="shared" si="34"/>
        <v>28.05</v>
      </c>
      <c r="C766" s="36">
        <f t="shared" si="35"/>
        <v>4228.8945</v>
      </c>
      <c r="D766" s="36">
        <f t="shared" si="36"/>
        <v>8020.4128</v>
      </c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</row>
    <row r="767" spans="1:17" ht="15.75">
      <c r="A767" s="34">
        <v>76.1999999999998</v>
      </c>
      <c r="B767" s="35">
        <f t="shared" si="34"/>
        <v>28.09</v>
      </c>
      <c r="C767" s="36">
        <f t="shared" si="35"/>
        <v>4240.0689</v>
      </c>
      <c r="D767" s="36">
        <f t="shared" si="36"/>
        <v>8043.3038</v>
      </c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</row>
    <row r="768" spans="1:17" ht="15.75">
      <c r="A768" s="34">
        <v>76.2999999999998</v>
      </c>
      <c r="B768" s="35">
        <f t="shared" si="34"/>
        <v>28.12</v>
      </c>
      <c r="C768" s="36">
        <f t="shared" si="35"/>
        <v>4248.4586</v>
      </c>
      <c r="D768" s="36">
        <f t="shared" si="36"/>
        <v>8060.4934</v>
      </c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</row>
    <row r="769" spans="1:17" ht="15.75">
      <c r="A769" s="34">
        <v>76.3999999999998</v>
      </c>
      <c r="B769" s="35">
        <f t="shared" si="34"/>
        <v>28.16</v>
      </c>
      <c r="C769" s="36">
        <f t="shared" si="35"/>
        <v>4259.6567</v>
      </c>
      <c r="D769" s="36">
        <f t="shared" si="36"/>
        <v>8083.4414</v>
      </c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</row>
    <row r="770" spans="1:17" ht="15.75">
      <c r="A770" s="34">
        <v>76.4999999999998</v>
      </c>
      <c r="B770" s="35">
        <f t="shared" si="34"/>
        <v>28.2</v>
      </c>
      <c r="C770" s="36">
        <f t="shared" si="35"/>
        <v>4270.8683</v>
      </c>
      <c r="D770" s="36">
        <f t="shared" si="36"/>
        <v>8106.422</v>
      </c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</row>
    <row r="771" spans="1:17" ht="15.75">
      <c r="A771" s="34">
        <v>76.5999999999998</v>
      </c>
      <c r="B771" s="35">
        <f t="shared" si="34"/>
        <v>28.23</v>
      </c>
      <c r="C771" s="36">
        <f t="shared" si="35"/>
        <v>4279.286</v>
      </c>
      <c r="D771" s="36">
        <f t="shared" si="36"/>
        <v>8123.6789</v>
      </c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</row>
    <row r="772" spans="1:17" ht="15.75">
      <c r="A772" s="34">
        <v>76.6999999999998</v>
      </c>
      <c r="B772" s="35">
        <f t="shared" si="34"/>
        <v>28.27</v>
      </c>
      <c r="C772" s="36">
        <f t="shared" si="35"/>
        <v>4290.5214</v>
      </c>
      <c r="D772" s="36">
        <f t="shared" si="36"/>
        <v>8146.7166</v>
      </c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</row>
    <row r="773" spans="1:17" ht="15.75">
      <c r="A773" s="34">
        <v>76.7999999999998</v>
      </c>
      <c r="B773" s="35">
        <f t="shared" si="34"/>
        <v>28.31</v>
      </c>
      <c r="C773" s="36">
        <f t="shared" si="35"/>
        <v>4301.7703</v>
      </c>
      <c r="D773" s="36">
        <f t="shared" si="36"/>
        <v>8169.787</v>
      </c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</row>
    <row r="774" spans="1:17" ht="15.75">
      <c r="A774" s="34">
        <v>76.8999999999998</v>
      </c>
      <c r="B774" s="35">
        <f t="shared" si="34"/>
        <v>28.35</v>
      </c>
      <c r="C774" s="36">
        <f t="shared" si="35"/>
        <v>4313.0328</v>
      </c>
      <c r="D774" s="36">
        <f t="shared" si="36"/>
        <v>8192.8899</v>
      </c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</row>
    <row r="775" spans="1:17" ht="15.75">
      <c r="A775" s="34">
        <v>76.9999999999998</v>
      </c>
      <c r="B775" s="35">
        <f t="shared" si="34"/>
        <v>28.38</v>
      </c>
      <c r="C775" s="36">
        <f t="shared" si="35"/>
        <v>4321.4886</v>
      </c>
      <c r="D775" s="36">
        <f t="shared" si="36"/>
        <v>8210.2385</v>
      </c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</row>
    <row r="776" spans="1:17" ht="15.75">
      <c r="A776" s="34">
        <v>77.0999999999998</v>
      </c>
      <c r="B776" s="35">
        <f t="shared" si="34"/>
        <v>28.42</v>
      </c>
      <c r="C776" s="36">
        <f t="shared" si="35"/>
        <v>4332.7748</v>
      </c>
      <c r="D776" s="36">
        <f t="shared" si="36"/>
        <v>8233.3986</v>
      </c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</row>
    <row r="777" spans="1:17" ht="15.75">
      <c r="A777" s="34">
        <v>77.1999999999998</v>
      </c>
      <c r="B777" s="35">
        <f t="shared" si="34"/>
        <v>28.46</v>
      </c>
      <c r="C777" s="36">
        <f t="shared" si="35"/>
        <v>4344.0745</v>
      </c>
      <c r="D777" s="36">
        <f t="shared" si="36"/>
        <v>8256.5912</v>
      </c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</row>
    <row r="778" spans="1:17" ht="15.75">
      <c r="A778" s="34">
        <v>77.2999999999998</v>
      </c>
      <c r="B778" s="35">
        <f t="shared" si="34"/>
        <v>28.49</v>
      </c>
      <c r="C778" s="36">
        <f t="shared" si="35"/>
        <v>4352.5582</v>
      </c>
      <c r="D778" s="36">
        <f t="shared" si="36"/>
        <v>8274.0071</v>
      </c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</row>
    <row r="779" spans="1:17" ht="15.75">
      <c r="A779" s="34">
        <v>77.3999999999998</v>
      </c>
      <c r="B779" s="35">
        <f t="shared" si="34"/>
        <v>28.53</v>
      </c>
      <c r="C779" s="36">
        <f t="shared" si="35"/>
        <v>4363.8816</v>
      </c>
      <c r="D779" s="36">
        <f t="shared" si="36"/>
        <v>8297.2569</v>
      </c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</row>
    <row r="780" spans="1:17" ht="15.75">
      <c r="A780" s="34">
        <v>77.4999999999998</v>
      </c>
      <c r="B780" s="35">
        <f t="shared" si="34"/>
        <v>28.57</v>
      </c>
      <c r="C780" s="36">
        <f t="shared" si="35"/>
        <v>4375.2185</v>
      </c>
      <c r="D780" s="36">
        <f t="shared" si="36"/>
        <v>8320.5392</v>
      </c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</row>
    <row r="781" spans="1:17" ht="15.75">
      <c r="A781" s="34">
        <v>77.5999999999998</v>
      </c>
      <c r="B781" s="35">
        <f aca="true" t="shared" si="37" ref="B781:B844">ROUND(A781*1000000000/($C$4^2*67824),2)</f>
        <v>28.6</v>
      </c>
      <c r="C781" s="36">
        <f aca="true" t="shared" si="38" ref="C781:C844">ROUND(((B781/(85*($C$4/4000)^0.63))^1.85185)*1000,4)</f>
        <v>4383.7301</v>
      </c>
      <c r="D781" s="36">
        <f aca="true" t="shared" si="39" ref="D781:D844">ROUND(4*0.01*1000*B781^2/2/9.81/($C$4/1000),4)</f>
        <v>8338.0224</v>
      </c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</row>
    <row r="782" spans="1:17" ht="15.75">
      <c r="A782" s="34">
        <v>77.6999999999998</v>
      </c>
      <c r="B782" s="35">
        <f t="shared" si="37"/>
        <v>28.64</v>
      </c>
      <c r="C782" s="36">
        <f t="shared" si="38"/>
        <v>4395.0908</v>
      </c>
      <c r="D782" s="36">
        <f t="shared" si="39"/>
        <v>8361.3619</v>
      </c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</row>
    <row r="783" spans="1:17" ht="15.75">
      <c r="A783" s="34">
        <v>77.7999999999998</v>
      </c>
      <c r="B783" s="35">
        <f t="shared" si="37"/>
        <v>28.68</v>
      </c>
      <c r="C783" s="36">
        <f t="shared" si="38"/>
        <v>4406.4649</v>
      </c>
      <c r="D783" s="36">
        <f t="shared" si="39"/>
        <v>8384.7339</v>
      </c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</row>
    <row r="784" spans="1:17" ht="15.75">
      <c r="A784" s="34">
        <v>77.8999999999998</v>
      </c>
      <c r="B784" s="35">
        <f t="shared" si="37"/>
        <v>28.71</v>
      </c>
      <c r="C784" s="36">
        <f t="shared" si="38"/>
        <v>4415.0044</v>
      </c>
      <c r="D784" s="36">
        <f t="shared" si="39"/>
        <v>8402.2844</v>
      </c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</row>
    <row r="785" spans="1:17" ht="15.75">
      <c r="A785" s="34">
        <v>77.9999999999998</v>
      </c>
      <c r="B785" s="35">
        <f t="shared" si="37"/>
        <v>28.75</v>
      </c>
      <c r="C785" s="36">
        <f t="shared" si="38"/>
        <v>4426.4022</v>
      </c>
      <c r="D785" s="36">
        <f t="shared" si="39"/>
        <v>8425.7136</v>
      </c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</row>
    <row r="786" spans="1:17" ht="15.75">
      <c r="A786" s="34">
        <v>78.0999999999998</v>
      </c>
      <c r="B786" s="35">
        <f t="shared" si="37"/>
        <v>28.79</v>
      </c>
      <c r="C786" s="36">
        <f t="shared" si="38"/>
        <v>4437.8135</v>
      </c>
      <c r="D786" s="36">
        <f t="shared" si="39"/>
        <v>8449.1753</v>
      </c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</row>
    <row r="787" spans="1:17" ht="15.75">
      <c r="A787" s="34">
        <v>78.1999999999998</v>
      </c>
      <c r="B787" s="35">
        <f t="shared" si="37"/>
        <v>28.82</v>
      </c>
      <c r="C787" s="36">
        <f t="shared" si="38"/>
        <v>4446.3809</v>
      </c>
      <c r="D787" s="36">
        <f t="shared" si="39"/>
        <v>8466.7931</v>
      </c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</row>
    <row r="788" spans="1:17" ht="15.75">
      <c r="A788" s="34">
        <v>78.2999999999998</v>
      </c>
      <c r="B788" s="35">
        <f t="shared" si="37"/>
        <v>28.86</v>
      </c>
      <c r="C788" s="36">
        <f t="shared" si="38"/>
        <v>4457.8159</v>
      </c>
      <c r="D788" s="36">
        <f t="shared" si="39"/>
        <v>8490.3119</v>
      </c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</row>
    <row r="789" spans="1:17" ht="15.75">
      <c r="A789" s="34">
        <v>78.3999999999998</v>
      </c>
      <c r="B789" s="35">
        <f t="shared" si="37"/>
        <v>28.9</v>
      </c>
      <c r="C789" s="36">
        <f t="shared" si="38"/>
        <v>4469.2643</v>
      </c>
      <c r="D789" s="36">
        <f t="shared" si="39"/>
        <v>8513.8634</v>
      </c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</row>
    <row r="790" spans="1:17" ht="15.75">
      <c r="A790" s="34">
        <v>78.4999999999998</v>
      </c>
      <c r="B790" s="35">
        <f t="shared" si="37"/>
        <v>28.94</v>
      </c>
      <c r="C790" s="36">
        <f t="shared" si="38"/>
        <v>4480.7263</v>
      </c>
      <c r="D790" s="36">
        <f t="shared" si="39"/>
        <v>8537.4475</v>
      </c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</row>
    <row r="791" spans="1:17" ht="15.75">
      <c r="A791" s="34">
        <v>78.5999999999998</v>
      </c>
      <c r="B791" s="35">
        <f t="shared" si="37"/>
        <v>28.97</v>
      </c>
      <c r="C791" s="36">
        <f t="shared" si="38"/>
        <v>4489.3317</v>
      </c>
      <c r="D791" s="36">
        <f t="shared" si="39"/>
        <v>8555.157</v>
      </c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</row>
    <row r="792" spans="1:17" ht="15.75">
      <c r="A792" s="34">
        <v>78.6999999999998</v>
      </c>
      <c r="B792" s="35">
        <f t="shared" si="37"/>
        <v>29.01</v>
      </c>
      <c r="C792" s="36">
        <f t="shared" si="38"/>
        <v>4500.8173</v>
      </c>
      <c r="D792" s="36">
        <f t="shared" si="39"/>
        <v>8578.7982</v>
      </c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</row>
    <row r="793" spans="1:17" ht="15.75">
      <c r="A793" s="34">
        <v>78.7999999999998</v>
      </c>
      <c r="B793" s="35">
        <f t="shared" si="37"/>
        <v>29.05</v>
      </c>
      <c r="C793" s="36">
        <f t="shared" si="38"/>
        <v>4512.3164</v>
      </c>
      <c r="D793" s="36">
        <f t="shared" si="39"/>
        <v>8602.472</v>
      </c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</row>
    <row r="794" spans="1:17" ht="15.75">
      <c r="A794" s="34">
        <v>78.8999999999998</v>
      </c>
      <c r="B794" s="35">
        <f t="shared" si="37"/>
        <v>29.08</v>
      </c>
      <c r="C794" s="36">
        <f t="shared" si="38"/>
        <v>4520.9496</v>
      </c>
      <c r="D794" s="36">
        <f t="shared" si="39"/>
        <v>8620.2487</v>
      </c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</row>
    <row r="795" spans="1:17" ht="15.75">
      <c r="A795" s="34">
        <v>78.9999999999998</v>
      </c>
      <c r="B795" s="35">
        <f t="shared" si="37"/>
        <v>29.12</v>
      </c>
      <c r="C795" s="36">
        <f t="shared" si="38"/>
        <v>4532.4723</v>
      </c>
      <c r="D795" s="36">
        <f t="shared" si="39"/>
        <v>8643.9796</v>
      </c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</row>
    <row r="796" spans="1:17" ht="15.75">
      <c r="A796" s="34">
        <v>79.0999999999998</v>
      </c>
      <c r="B796" s="35">
        <f t="shared" si="37"/>
        <v>29.16</v>
      </c>
      <c r="C796" s="36">
        <f t="shared" si="38"/>
        <v>4544.0086</v>
      </c>
      <c r="D796" s="36">
        <f t="shared" si="39"/>
        <v>8667.7431</v>
      </c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</row>
    <row r="797" spans="1:17" ht="15.75">
      <c r="A797" s="34">
        <v>79.1999999999998</v>
      </c>
      <c r="B797" s="35">
        <f t="shared" si="37"/>
        <v>29.19</v>
      </c>
      <c r="C797" s="36">
        <f t="shared" si="38"/>
        <v>4552.6696</v>
      </c>
      <c r="D797" s="36">
        <f t="shared" si="39"/>
        <v>8685.5872</v>
      </c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</row>
    <row r="798" spans="1:17" ht="15.75">
      <c r="A798" s="34">
        <v>79.2999999999998</v>
      </c>
      <c r="B798" s="35">
        <f t="shared" si="37"/>
        <v>29.23</v>
      </c>
      <c r="C798" s="36">
        <f t="shared" si="38"/>
        <v>4564.2294</v>
      </c>
      <c r="D798" s="36">
        <f t="shared" si="39"/>
        <v>8709.4077</v>
      </c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</row>
    <row r="799" spans="1:17" ht="15.75">
      <c r="A799" s="34">
        <v>79.3999999999998</v>
      </c>
      <c r="B799" s="35">
        <f t="shared" si="37"/>
        <v>29.27</v>
      </c>
      <c r="C799" s="36">
        <f t="shared" si="38"/>
        <v>4575.8027</v>
      </c>
      <c r="D799" s="36">
        <f t="shared" si="39"/>
        <v>8733.261</v>
      </c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</row>
    <row r="800" spans="1:17" ht="15.75">
      <c r="A800" s="34">
        <v>79.4999999999998</v>
      </c>
      <c r="B800" s="35">
        <f t="shared" si="37"/>
        <v>29.3</v>
      </c>
      <c r="C800" s="36">
        <f t="shared" si="38"/>
        <v>4584.4915</v>
      </c>
      <c r="D800" s="36">
        <f t="shared" si="39"/>
        <v>8751.1723</v>
      </c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</row>
    <row r="801" spans="1:17" ht="15.75">
      <c r="A801" s="34">
        <v>79.5999999999998</v>
      </c>
      <c r="B801" s="35">
        <f t="shared" si="37"/>
        <v>29.34</v>
      </c>
      <c r="C801" s="36">
        <f t="shared" si="38"/>
        <v>4596.0884</v>
      </c>
      <c r="D801" s="36">
        <f t="shared" si="39"/>
        <v>8775.0826</v>
      </c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</row>
    <row r="802" spans="1:17" ht="15.75">
      <c r="A802" s="34">
        <v>79.6999999999998</v>
      </c>
      <c r="B802" s="35">
        <f t="shared" si="37"/>
        <v>29.38</v>
      </c>
      <c r="C802" s="36">
        <f t="shared" si="38"/>
        <v>4607.6988</v>
      </c>
      <c r="D802" s="36">
        <f t="shared" si="39"/>
        <v>8799.0255</v>
      </c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</row>
    <row r="803" spans="1:17" ht="15.75">
      <c r="A803" s="34">
        <v>79.7999999999998</v>
      </c>
      <c r="B803" s="35">
        <f t="shared" si="37"/>
        <v>29.41</v>
      </c>
      <c r="C803" s="36">
        <f t="shared" si="38"/>
        <v>4616.4154</v>
      </c>
      <c r="D803" s="36">
        <f t="shared" si="39"/>
        <v>8817.0041</v>
      </c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</row>
    <row r="804" spans="1:17" ht="15.75">
      <c r="A804" s="34">
        <v>79.8999999999998</v>
      </c>
      <c r="B804" s="35">
        <f t="shared" si="37"/>
        <v>29.45</v>
      </c>
      <c r="C804" s="36">
        <f t="shared" si="38"/>
        <v>4628.0494</v>
      </c>
      <c r="D804" s="36">
        <f t="shared" si="39"/>
        <v>8841.0041</v>
      </c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</row>
    <row r="805" spans="1:17" ht="15.75">
      <c r="A805" s="34">
        <v>79.9999999999998</v>
      </c>
      <c r="B805" s="35">
        <f t="shared" si="37"/>
        <v>29.49</v>
      </c>
      <c r="C805" s="36">
        <f t="shared" si="38"/>
        <v>4639.6968</v>
      </c>
      <c r="D805" s="36">
        <f t="shared" si="39"/>
        <v>8865.0367</v>
      </c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</row>
    <row r="806" spans="1:17" ht="15.75">
      <c r="A806" s="34">
        <v>80.0999999999998</v>
      </c>
      <c r="B806" s="35">
        <f t="shared" si="37"/>
        <v>29.52</v>
      </c>
      <c r="C806" s="36">
        <f t="shared" si="38"/>
        <v>4648.4412</v>
      </c>
      <c r="D806" s="36">
        <f t="shared" si="39"/>
        <v>8883.0826</v>
      </c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</row>
    <row r="807" spans="1:17" ht="15.75">
      <c r="A807" s="34">
        <v>80.1999999999998</v>
      </c>
      <c r="B807" s="35">
        <f t="shared" si="37"/>
        <v>29.56</v>
      </c>
      <c r="C807" s="36">
        <f t="shared" si="38"/>
        <v>4660.1122</v>
      </c>
      <c r="D807" s="36">
        <f t="shared" si="39"/>
        <v>8907.1723</v>
      </c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</row>
    <row r="808" spans="1:17" ht="15.75">
      <c r="A808" s="34">
        <v>80.2999999999998</v>
      </c>
      <c r="B808" s="35">
        <f t="shared" si="37"/>
        <v>29.6</v>
      </c>
      <c r="C808" s="36">
        <f t="shared" si="38"/>
        <v>4671.7966</v>
      </c>
      <c r="D808" s="36">
        <f t="shared" si="39"/>
        <v>8931.2946</v>
      </c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</row>
    <row r="809" spans="1:17" ht="15.75">
      <c r="A809" s="34">
        <v>80.3999999999998</v>
      </c>
      <c r="B809" s="35">
        <f t="shared" si="37"/>
        <v>29.64</v>
      </c>
      <c r="C809" s="36">
        <f t="shared" si="38"/>
        <v>4683.4945</v>
      </c>
      <c r="D809" s="36">
        <f t="shared" si="39"/>
        <v>8955.4495</v>
      </c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</row>
    <row r="810" spans="1:17" ht="15.75">
      <c r="A810" s="34">
        <v>80.4999999999998</v>
      </c>
      <c r="B810" s="35">
        <f t="shared" si="37"/>
        <v>29.67</v>
      </c>
      <c r="C810" s="36">
        <f t="shared" si="38"/>
        <v>4692.2768</v>
      </c>
      <c r="D810" s="36">
        <f t="shared" si="39"/>
        <v>8973.5872</v>
      </c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</row>
    <row r="811" spans="1:17" ht="15.75">
      <c r="A811" s="34">
        <v>80.5999999999998</v>
      </c>
      <c r="B811" s="35">
        <f t="shared" si="37"/>
        <v>29.71</v>
      </c>
      <c r="C811" s="36">
        <f t="shared" si="38"/>
        <v>4703.9982</v>
      </c>
      <c r="D811" s="36">
        <f t="shared" si="39"/>
        <v>8997.7992</v>
      </c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</row>
    <row r="812" spans="1:17" ht="15.75">
      <c r="A812" s="34">
        <v>80.6999999999998</v>
      </c>
      <c r="B812" s="35">
        <f t="shared" si="37"/>
        <v>29.75</v>
      </c>
      <c r="C812" s="36">
        <f t="shared" si="38"/>
        <v>4715.7331</v>
      </c>
      <c r="D812" s="36">
        <f t="shared" si="39"/>
        <v>9022.0438</v>
      </c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</row>
    <row r="813" spans="1:17" ht="15.75">
      <c r="A813" s="34">
        <v>80.7999999999998</v>
      </c>
      <c r="B813" s="35">
        <f t="shared" si="37"/>
        <v>29.78</v>
      </c>
      <c r="C813" s="36">
        <f t="shared" si="38"/>
        <v>4724.5431</v>
      </c>
      <c r="D813" s="36">
        <f t="shared" si="39"/>
        <v>9040.2487</v>
      </c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</row>
    <row r="814" spans="1:17" ht="15.75">
      <c r="A814" s="34">
        <v>80.8999999999998</v>
      </c>
      <c r="B814" s="35">
        <f t="shared" si="37"/>
        <v>29.82</v>
      </c>
      <c r="C814" s="36">
        <f t="shared" si="38"/>
        <v>4736.3015</v>
      </c>
      <c r="D814" s="36">
        <f t="shared" si="39"/>
        <v>9064.5505</v>
      </c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</row>
    <row r="815" spans="1:17" ht="15.75">
      <c r="A815" s="34">
        <v>80.9999999999998</v>
      </c>
      <c r="B815" s="35">
        <f t="shared" si="37"/>
        <v>29.86</v>
      </c>
      <c r="C815" s="36">
        <f t="shared" si="38"/>
        <v>4748.0734</v>
      </c>
      <c r="D815" s="36">
        <f t="shared" si="39"/>
        <v>9088.8848</v>
      </c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</row>
    <row r="816" spans="1:17" ht="15.75">
      <c r="A816" s="34">
        <v>81.0999999999998</v>
      </c>
      <c r="B816" s="35">
        <f t="shared" si="37"/>
        <v>29.89</v>
      </c>
      <c r="C816" s="36">
        <f t="shared" si="38"/>
        <v>4756.9111</v>
      </c>
      <c r="D816" s="36">
        <f t="shared" si="39"/>
        <v>9107.157</v>
      </c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</row>
    <row r="817" spans="1:17" ht="15.75">
      <c r="A817" s="34">
        <v>81.1999999999998</v>
      </c>
      <c r="B817" s="35">
        <f t="shared" si="37"/>
        <v>29.93</v>
      </c>
      <c r="C817" s="36">
        <f t="shared" si="38"/>
        <v>4768.7065</v>
      </c>
      <c r="D817" s="36">
        <f t="shared" si="39"/>
        <v>9131.5484</v>
      </c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</row>
    <row r="818" spans="1:17" ht="15.75">
      <c r="A818" s="34">
        <v>81.2999999999998</v>
      </c>
      <c r="B818" s="35">
        <f t="shared" si="37"/>
        <v>29.97</v>
      </c>
      <c r="C818" s="36">
        <f t="shared" si="38"/>
        <v>4780.5154</v>
      </c>
      <c r="D818" s="36">
        <f t="shared" si="39"/>
        <v>9155.9725</v>
      </c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</row>
    <row r="819" spans="1:17" ht="15.75">
      <c r="A819" s="34">
        <v>81.3999999999998</v>
      </c>
      <c r="B819" s="35">
        <f t="shared" si="37"/>
        <v>30</v>
      </c>
      <c r="C819" s="36">
        <f t="shared" si="38"/>
        <v>4789.3808</v>
      </c>
      <c r="D819" s="36">
        <f t="shared" si="39"/>
        <v>9174.3119</v>
      </c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</row>
    <row r="820" spans="1:17" ht="15.75">
      <c r="A820" s="34">
        <v>81.4999999999998</v>
      </c>
      <c r="B820" s="35">
        <f t="shared" si="37"/>
        <v>30.04</v>
      </c>
      <c r="C820" s="36">
        <f t="shared" si="38"/>
        <v>4801.2131</v>
      </c>
      <c r="D820" s="36">
        <f t="shared" si="39"/>
        <v>9198.7931</v>
      </c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</row>
    <row r="821" spans="1:17" ht="15.75">
      <c r="A821" s="34">
        <v>81.5999999999998</v>
      </c>
      <c r="B821" s="35">
        <f t="shared" si="37"/>
        <v>30.08</v>
      </c>
      <c r="C821" s="36">
        <f t="shared" si="38"/>
        <v>4813.0589</v>
      </c>
      <c r="D821" s="36">
        <f t="shared" si="39"/>
        <v>9223.3068</v>
      </c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</row>
    <row r="822" spans="1:17" ht="15.75">
      <c r="A822" s="34">
        <v>81.6999999999998</v>
      </c>
      <c r="B822" s="35">
        <f t="shared" si="37"/>
        <v>30.11</v>
      </c>
      <c r="C822" s="36">
        <f t="shared" si="38"/>
        <v>4821.952</v>
      </c>
      <c r="D822" s="36">
        <f t="shared" si="39"/>
        <v>9241.7136</v>
      </c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</row>
    <row r="823" spans="1:17" ht="15.75">
      <c r="A823" s="34">
        <v>81.7999999999998</v>
      </c>
      <c r="B823" s="35">
        <f t="shared" si="37"/>
        <v>30.15</v>
      </c>
      <c r="C823" s="36">
        <f t="shared" si="38"/>
        <v>4833.8213</v>
      </c>
      <c r="D823" s="36">
        <f t="shared" si="39"/>
        <v>9266.2844</v>
      </c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</row>
    <row r="824" spans="1:17" ht="15.75">
      <c r="A824" s="34">
        <v>81.8999999999998</v>
      </c>
      <c r="B824" s="35">
        <f t="shared" si="37"/>
        <v>30.19</v>
      </c>
      <c r="C824" s="36">
        <f t="shared" si="38"/>
        <v>4845.704</v>
      </c>
      <c r="D824" s="36">
        <f t="shared" si="39"/>
        <v>9290.8879</v>
      </c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</row>
    <row r="825" spans="1:17" ht="15.75">
      <c r="A825" s="34">
        <v>81.9999999999998</v>
      </c>
      <c r="B825" s="35">
        <f t="shared" si="37"/>
        <v>30.23</v>
      </c>
      <c r="C825" s="36">
        <f t="shared" si="38"/>
        <v>4857.6001</v>
      </c>
      <c r="D825" s="36">
        <f t="shared" si="39"/>
        <v>9315.524</v>
      </c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</row>
    <row r="826" spans="1:17" ht="15.75">
      <c r="A826" s="34">
        <v>82.0999999999998</v>
      </c>
      <c r="B826" s="35">
        <f t="shared" si="37"/>
        <v>30.26</v>
      </c>
      <c r="C826" s="36">
        <f t="shared" si="38"/>
        <v>4866.5309</v>
      </c>
      <c r="D826" s="36">
        <f t="shared" si="39"/>
        <v>9334.0224</v>
      </c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</row>
    <row r="827" spans="1:17" ht="15.75">
      <c r="A827" s="34">
        <v>82.1999999999998</v>
      </c>
      <c r="B827" s="35">
        <f t="shared" si="37"/>
        <v>30.3</v>
      </c>
      <c r="C827" s="36">
        <f t="shared" si="38"/>
        <v>4878.4505</v>
      </c>
      <c r="D827" s="36">
        <f t="shared" si="39"/>
        <v>9358.7156</v>
      </c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</row>
    <row r="828" spans="1:17" ht="15.75">
      <c r="A828" s="34">
        <v>82.2999999999998</v>
      </c>
      <c r="B828" s="35">
        <f t="shared" si="37"/>
        <v>30.34</v>
      </c>
      <c r="C828" s="36">
        <f t="shared" si="38"/>
        <v>4890.3835</v>
      </c>
      <c r="D828" s="36">
        <f t="shared" si="39"/>
        <v>9383.4414</v>
      </c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</row>
    <row r="829" spans="1:17" ht="15.75">
      <c r="A829" s="34">
        <v>82.3999999999998</v>
      </c>
      <c r="B829" s="35">
        <f t="shared" si="37"/>
        <v>30.37</v>
      </c>
      <c r="C829" s="36">
        <f t="shared" si="38"/>
        <v>4899.342</v>
      </c>
      <c r="D829" s="36">
        <f t="shared" si="39"/>
        <v>9402.0071</v>
      </c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</row>
    <row r="830" spans="1:17" ht="15.75">
      <c r="A830" s="34">
        <v>82.4999999999998</v>
      </c>
      <c r="B830" s="35">
        <f t="shared" si="37"/>
        <v>30.41</v>
      </c>
      <c r="C830" s="36">
        <f t="shared" si="38"/>
        <v>4911.2985</v>
      </c>
      <c r="D830" s="36">
        <f t="shared" si="39"/>
        <v>9426.79</v>
      </c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</row>
    <row r="831" spans="1:17" ht="15.75">
      <c r="A831" s="34">
        <v>82.5999999999998</v>
      </c>
      <c r="B831" s="35">
        <f t="shared" si="37"/>
        <v>30.45</v>
      </c>
      <c r="C831" s="36">
        <f t="shared" si="38"/>
        <v>4923.2684</v>
      </c>
      <c r="D831" s="36">
        <f t="shared" si="39"/>
        <v>9451.6055</v>
      </c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</row>
    <row r="832" spans="1:17" ht="15.75">
      <c r="A832" s="34">
        <v>82.6999999999998</v>
      </c>
      <c r="B832" s="35">
        <f t="shared" si="37"/>
        <v>30.48</v>
      </c>
      <c r="C832" s="36">
        <f t="shared" si="38"/>
        <v>4932.2545</v>
      </c>
      <c r="D832" s="36">
        <f t="shared" si="39"/>
        <v>9470.2385</v>
      </c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</row>
    <row r="833" spans="1:17" ht="15.75">
      <c r="A833" s="34">
        <v>82.7999999999998</v>
      </c>
      <c r="B833" s="35">
        <f t="shared" si="37"/>
        <v>30.52</v>
      </c>
      <c r="C833" s="36">
        <f t="shared" si="38"/>
        <v>4944.2479</v>
      </c>
      <c r="D833" s="36">
        <f t="shared" si="39"/>
        <v>9495.1111</v>
      </c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</row>
    <row r="834" spans="1:17" ht="15.75">
      <c r="A834" s="34">
        <v>82.8999999999998</v>
      </c>
      <c r="B834" s="35">
        <f t="shared" si="37"/>
        <v>30.56</v>
      </c>
      <c r="C834" s="36">
        <f t="shared" si="38"/>
        <v>4956.2546</v>
      </c>
      <c r="D834" s="36">
        <f t="shared" si="39"/>
        <v>9520.0163</v>
      </c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</row>
    <row r="835" spans="1:17" ht="15.75">
      <c r="A835" s="34">
        <v>82.9999999999998</v>
      </c>
      <c r="B835" s="35">
        <f t="shared" si="37"/>
        <v>30.59</v>
      </c>
      <c r="C835" s="36">
        <f t="shared" si="38"/>
        <v>4965.2684</v>
      </c>
      <c r="D835" s="36">
        <f t="shared" si="39"/>
        <v>9538.7166</v>
      </c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</row>
    <row r="836" spans="1:17" ht="15.75">
      <c r="A836" s="34">
        <v>83.0999999999998</v>
      </c>
      <c r="B836" s="35">
        <f t="shared" si="37"/>
        <v>30.63</v>
      </c>
      <c r="C836" s="36">
        <f t="shared" si="38"/>
        <v>4977.2985</v>
      </c>
      <c r="D836" s="36">
        <f t="shared" si="39"/>
        <v>9563.6789</v>
      </c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</row>
    <row r="837" spans="1:17" ht="15.75">
      <c r="A837" s="34">
        <v>83.1999999999998</v>
      </c>
      <c r="B837" s="35">
        <f t="shared" si="37"/>
        <v>30.67</v>
      </c>
      <c r="C837" s="36">
        <f t="shared" si="38"/>
        <v>4989.3421</v>
      </c>
      <c r="D837" s="36">
        <f t="shared" si="39"/>
        <v>9588.6738</v>
      </c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</row>
    <row r="838" spans="1:17" ht="15.75">
      <c r="A838" s="34">
        <v>83.2999999999997</v>
      </c>
      <c r="B838" s="35">
        <f t="shared" si="37"/>
        <v>30.7</v>
      </c>
      <c r="C838" s="36">
        <f t="shared" si="38"/>
        <v>4998.3835</v>
      </c>
      <c r="D838" s="36">
        <f t="shared" si="39"/>
        <v>9607.4414</v>
      </c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</row>
    <row r="839" spans="1:17" ht="15.75">
      <c r="A839" s="34">
        <v>83.3999999999998</v>
      </c>
      <c r="B839" s="35">
        <f t="shared" si="37"/>
        <v>30.74</v>
      </c>
      <c r="C839" s="36">
        <f t="shared" si="38"/>
        <v>5010.4505</v>
      </c>
      <c r="D839" s="36">
        <f t="shared" si="39"/>
        <v>9632.4934</v>
      </c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</row>
    <row r="840" spans="1:17" ht="15.75">
      <c r="A840" s="34">
        <v>83.4999999999998</v>
      </c>
      <c r="B840" s="35">
        <f t="shared" si="37"/>
        <v>30.78</v>
      </c>
      <c r="C840" s="36">
        <f t="shared" si="38"/>
        <v>5022.5308</v>
      </c>
      <c r="D840" s="36">
        <f t="shared" si="39"/>
        <v>9657.578</v>
      </c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</row>
    <row r="841" spans="1:17" ht="15.75">
      <c r="A841" s="34">
        <v>83.5999999999998</v>
      </c>
      <c r="B841" s="35">
        <f t="shared" si="37"/>
        <v>30.82</v>
      </c>
      <c r="C841" s="36">
        <f t="shared" si="38"/>
        <v>5034.6245</v>
      </c>
      <c r="D841" s="36">
        <f t="shared" si="39"/>
        <v>9682.6952</v>
      </c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</row>
    <row r="842" spans="1:17" ht="15.75">
      <c r="A842" s="34">
        <v>83.6999999999998</v>
      </c>
      <c r="B842" s="35">
        <f t="shared" si="37"/>
        <v>30.85</v>
      </c>
      <c r="C842" s="36">
        <f t="shared" si="38"/>
        <v>5043.7036</v>
      </c>
      <c r="D842" s="36">
        <f t="shared" si="39"/>
        <v>9701.5545</v>
      </c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</row>
    <row r="843" spans="1:17" ht="15.75">
      <c r="A843" s="34">
        <v>83.7999999999997</v>
      </c>
      <c r="B843" s="35">
        <f t="shared" si="37"/>
        <v>30.89</v>
      </c>
      <c r="C843" s="36">
        <f t="shared" si="38"/>
        <v>5055.8207</v>
      </c>
      <c r="D843" s="36">
        <f t="shared" si="39"/>
        <v>9726.7288</v>
      </c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</row>
    <row r="844" spans="1:17" ht="15.75">
      <c r="A844" s="34">
        <v>83.8999999999998</v>
      </c>
      <c r="B844" s="35">
        <f t="shared" si="37"/>
        <v>30.93</v>
      </c>
      <c r="C844" s="36">
        <f t="shared" si="38"/>
        <v>5067.9512</v>
      </c>
      <c r="D844" s="36">
        <f t="shared" si="39"/>
        <v>9751.9358</v>
      </c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</row>
    <row r="845" spans="1:17" ht="15.75">
      <c r="A845" s="34">
        <v>83.9999999999998</v>
      </c>
      <c r="B845" s="35">
        <f aca="true" t="shared" si="40" ref="B845:B908">ROUND(A845*1000000000/($C$4^2*67824),2)</f>
        <v>30.96</v>
      </c>
      <c r="C845" s="36">
        <f aca="true" t="shared" si="41" ref="C845:C908">ROUND(((B845/(85*($C$4/4000)^0.63))^1.85185)*1000,4)</f>
        <v>5077.0579</v>
      </c>
      <c r="D845" s="36">
        <f aca="true" t="shared" si="42" ref="D845:D908">ROUND(4*0.01*1000*B845^2/2/9.81/($C$4/1000),4)</f>
        <v>9770.8624</v>
      </c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</row>
    <row r="846" spans="1:17" ht="15.75">
      <c r="A846" s="34">
        <v>84.0999999999998</v>
      </c>
      <c r="B846" s="35">
        <f t="shared" si="40"/>
        <v>31</v>
      </c>
      <c r="C846" s="36">
        <f t="shared" si="41"/>
        <v>5089.2118</v>
      </c>
      <c r="D846" s="36">
        <f t="shared" si="42"/>
        <v>9796.1264</v>
      </c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</row>
    <row r="847" spans="1:17" ht="15.75">
      <c r="A847" s="34">
        <v>84.1999999999998</v>
      </c>
      <c r="B847" s="35">
        <f t="shared" si="40"/>
        <v>31.04</v>
      </c>
      <c r="C847" s="36">
        <f t="shared" si="41"/>
        <v>5101.3791</v>
      </c>
      <c r="D847" s="36">
        <f t="shared" si="42"/>
        <v>9821.423</v>
      </c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</row>
    <row r="848" spans="1:17" ht="15.75">
      <c r="A848" s="34">
        <v>84.2999999999997</v>
      </c>
      <c r="B848" s="35">
        <f t="shared" si="40"/>
        <v>31.07</v>
      </c>
      <c r="C848" s="36">
        <f t="shared" si="41"/>
        <v>5110.5133</v>
      </c>
      <c r="D848" s="36">
        <f t="shared" si="42"/>
        <v>9840.4169</v>
      </c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</row>
    <row r="849" spans="1:17" ht="15.75">
      <c r="A849" s="34">
        <v>84.3999999999998</v>
      </c>
      <c r="B849" s="35">
        <f t="shared" si="40"/>
        <v>31.11</v>
      </c>
      <c r="C849" s="36">
        <f t="shared" si="41"/>
        <v>5122.704</v>
      </c>
      <c r="D849" s="36">
        <f t="shared" si="42"/>
        <v>9865.7706</v>
      </c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</row>
    <row r="850" spans="1:17" ht="15.75">
      <c r="A850" s="34">
        <v>84.4999999999998</v>
      </c>
      <c r="B850" s="35">
        <f t="shared" si="40"/>
        <v>31.15</v>
      </c>
      <c r="C850" s="36">
        <f t="shared" si="41"/>
        <v>5134.908</v>
      </c>
      <c r="D850" s="36">
        <f t="shared" si="42"/>
        <v>9891.157</v>
      </c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</row>
    <row r="851" spans="1:17" ht="15.75">
      <c r="A851" s="34">
        <v>84.5999999999997</v>
      </c>
      <c r="B851" s="35">
        <f t="shared" si="40"/>
        <v>31.18</v>
      </c>
      <c r="C851" s="36">
        <f t="shared" si="41"/>
        <v>5144.0698</v>
      </c>
      <c r="D851" s="36">
        <f t="shared" si="42"/>
        <v>9910.2181</v>
      </c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</row>
    <row r="852" spans="1:17" ht="15.75">
      <c r="A852" s="34">
        <v>84.6999999999998</v>
      </c>
      <c r="B852" s="35">
        <f t="shared" si="40"/>
        <v>31.22</v>
      </c>
      <c r="C852" s="36">
        <f t="shared" si="41"/>
        <v>5156.2971</v>
      </c>
      <c r="D852" s="36">
        <f t="shared" si="42"/>
        <v>9935.6616</v>
      </c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</row>
    <row r="853" spans="1:17" ht="15.75">
      <c r="A853" s="34">
        <v>84.7999999999997</v>
      </c>
      <c r="B853" s="35">
        <f t="shared" si="40"/>
        <v>31.26</v>
      </c>
      <c r="C853" s="36">
        <f t="shared" si="41"/>
        <v>5168.5379</v>
      </c>
      <c r="D853" s="36">
        <f t="shared" si="42"/>
        <v>9961.1376</v>
      </c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</row>
    <row r="854" spans="1:17" ht="15.75">
      <c r="A854" s="34">
        <v>84.8999999999997</v>
      </c>
      <c r="B854" s="35">
        <f t="shared" si="40"/>
        <v>31.29</v>
      </c>
      <c r="C854" s="36">
        <f t="shared" si="41"/>
        <v>5177.7272</v>
      </c>
      <c r="D854" s="36">
        <f t="shared" si="42"/>
        <v>9980.2661</v>
      </c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</row>
    <row r="855" spans="1:17" ht="15.75">
      <c r="A855" s="34">
        <v>84.9999999999998</v>
      </c>
      <c r="B855" s="35">
        <f t="shared" si="40"/>
        <v>31.33</v>
      </c>
      <c r="C855" s="36">
        <f t="shared" si="41"/>
        <v>5189.9913</v>
      </c>
      <c r="D855" s="36">
        <f t="shared" si="42"/>
        <v>10005.7992</v>
      </c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</row>
    <row r="856" spans="1:17" ht="15.75">
      <c r="A856" s="34">
        <v>85.0999999999997</v>
      </c>
      <c r="B856" s="35">
        <f t="shared" si="40"/>
        <v>31.37</v>
      </c>
      <c r="C856" s="36">
        <f t="shared" si="41"/>
        <v>5202.2688</v>
      </c>
      <c r="D856" s="36">
        <f t="shared" si="42"/>
        <v>10031.3649</v>
      </c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</row>
    <row r="857" spans="1:17" ht="15.75">
      <c r="A857" s="34">
        <v>85.1999999999998</v>
      </c>
      <c r="B857" s="35">
        <f t="shared" si="40"/>
        <v>31.4</v>
      </c>
      <c r="C857" s="36">
        <f t="shared" si="41"/>
        <v>5211.4856</v>
      </c>
      <c r="D857" s="36">
        <f t="shared" si="42"/>
        <v>10050.5607</v>
      </c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</row>
    <row r="858" spans="1:17" ht="15.75">
      <c r="A858" s="34">
        <v>85.2999999999997</v>
      </c>
      <c r="B858" s="35">
        <f t="shared" si="40"/>
        <v>31.44</v>
      </c>
      <c r="C858" s="36">
        <f t="shared" si="41"/>
        <v>5223.7864</v>
      </c>
      <c r="D858" s="36">
        <f t="shared" si="42"/>
        <v>10076.1835</v>
      </c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</row>
    <row r="859" spans="1:17" ht="15.75">
      <c r="A859" s="34">
        <v>85.3999999999997</v>
      </c>
      <c r="B859" s="35">
        <f t="shared" si="40"/>
        <v>31.48</v>
      </c>
      <c r="C859" s="36">
        <f t="shared" si="41"/>
        <v>5236.1005</v>
      </c>
      <c r="D859" s="36">
        <f t="shared" si="42"/>
        <v>10101.8389</v>
      </c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</row>
    <row r="860" spans="1:17" ht="15.75">
      <c r="A860" s="34">
        <v>85.4999999999998</v>
      </c>
      <c r="B860" s="35">
        <f t="shared" si="40"/>
        <v>31.52</v>
      </c>
      <c r="C860" s="36">
        <f t="shared" si="41"/>
        <v>5248.428</v>
      </c>
      <c r="D860" s="36">
        <f t="shared" si="42"/>
        <v>10127.527</v>
      </c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</row>
    <row r="861" spans="1:17" ht="15.75">
      <c r="A861" s="34">
        <v>85.5999999999997</v>
      </c>
      <c r="B861" s="35">
        <f t="shared" si="40"/>
        <v>31.55</v>
      </c>
      <c r="C861" s="36">
        <f t="shared" si="41"/>
        <v>5257.6824</v>
      </c>
      <c r="D861" s="36">
        <f t="shared" si="42"/>
        <v>10146.8145</v>
      </c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</row>
    <row r="862" spans="1:17" ht="15.75">
      <c r="A862" s="34">
        <v>85.6999999999998</v>
      </c>
      <c r="B862" s="35">
        <f t="shared" si="40"/>
        <v>31.59</v>
      </c>
      <c r="C862" s="36">
        <f t="shared" si="41"/>
        <v>5270.0332</v>
      </c>
      <c r="D862" s="36">
        <f t="shared" si="42"/>
        <v>10172.5596</v>
      </c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</row>
    <row r="863" spans="1:17" ht="15.75">
      <c r="A863" s="34">
        <v>85.7999999999997</v>
      </c>
      <c r="B863" s="35">
        <f t="shared" si="40"/>
        <v>31.63</v>
      </c>
      <c r="C863" s="36">
        <f t="shared" si="41"/>
        <v>5282.3973</v>
      </c>
      <c r="D863" s="36">
        <f t="shared" si="42"/>
        <v>10198.3374</v>
      </c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</row>
    <row r="864" spans="1:17" ht="15.75">
      <c r="A864" s="34">
        <v>85.8999999999997</v>
      </c>
      <c r="B864" s="35">
        <f t="shared" si="40"/>
        <v>31.66</v>
      </c>
      <c r="C864" s="36">
        <f t="shared" si="41"/>
        <v>5291.6791</v>
      </c>
      <c r="D864" s="36">
        <f t="shared" si="42"/>
        <v>10217.6922</v>
      </c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</row>
    <row r="865" spans="1:17" ht="15.75">
      <c r="A865" s="34">
        <v>85.9999999999998</v>
      </c>
      <c r="B865" s="35">
        <f t="shared" si="40"/>
        <v>31.7</v>
      </c>
      <c r="C865" s="36">
        <f t="shared" si="41"/>
        <v>5304.0666</v>
      </c>
      <c r="D865" s="36">
        <f t="shared" si="42"/>
        <v>10243.527</v>
      </c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</row>
    <row r="866" spans="1:17" ht="15.75">
      <c r="A866" s="34">
        <v>86.0999999999997</v>
      </c>
      <c r="B866" s="35">
        <f t="shared" si="40"/>
        <v>31.74</v>
      </c>
      <c r="C866" s="36">
        <f t="shared" si="41"/>
        <v>5316.4674</v>
      </c>
      <c r="D866" s="36">
        <f t="shared" si="42"/>
        <v>10269.3945</v>
      </c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</row>
    <row r="867" spans="1:17" ht="15.75">
      <c r="A867" s="34">
        <v>86.1999999999997</v>
      </c>
      <c r="B867" s="35">
        <f t="shared" si="40"/>
        <v>31.77</v>
      </c>
      <c r="C867" s="36">
        <f t="shared" si="41"/>
        <v>5325.7767</v>
      </c>
      <c r="D867" s="36">
        <f t="shared" si="42"/>
        <v>10288.8165</v>
      </c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</row>
    <row r="868" spans="1:17" ht="15.75">
      <c r="A868" s="34">
        <v>86.2999999999997</v>
      </c>
      <c r="B868" s="35">
        <f t="shared" si="40"/>
        <v>31.81</v>
      </c>
      <c r="C868" s="36">
        <f t="shared" si="41"/>
        <v>5338.2008</v>
      </c>
      <c r="D868" s="36">
        <f t="shared" si="42"/>
        <v>10314.7411</v>
      </c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</row>
    <row r="869" spans="1:17" ht="15.75">
      <c r="A869" s="34">
        <v>86.3999999999997</v>
      </c>
      <c r="B869" s="35">
        <f t="shared" si="40"/>
        <v>31.85</v>
      </c>
      <c r="C869" s="36">
        <f t="shared" si="41"/>
        <v>5350.6382</v>
      </c>
      <c r="D869" s="36">
        <f t="shared" si="42"/>
        <v>10340.6983</v>
      </c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</row>
    <row r="870" spans="1:17" ht="15.75">
      <c r="A870" s="34">
        <v>86.4999999999997</v>
      </c>
      <c r="B870" s="35">
        <f t="shared" si="40"/>
        <v>31.88</v>
      </c>
      <c r="C870" s="36">
        <f t="shared" si="41"/>
        <v>5359.975</v>
      </c>
      <c r="D870" s="36">
        <f t="shared" si="42"/>
        <v>10360.1876</v>
      </c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</row>
    <row r="871" spans="1:17" ht="15.75">
      <c r="A871" s="34">
        <v>86.5999999999997</v>
      </c>
      <c r="B871" s="35">
        <f t="shared" si="40"/>
        <v>31.92</v>
      </c>
      <c r="C871" s="36">
        <f t="shared" si="41"/>
        <v>5372.4356</v>
      </c>
      <c r="D871" s="36">
        <f t="shared" si="42"/>
        <v>10386.2018</v>
      </c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</row>
    <row r="872" spans="1:17" ht="15.75">
      <c r="A872" s="34">
        <v>86.6999999999997</v>
      </c>
      <c r="B872" s="35">
        <f t="shared" si="40"/>
        <v>31.96</v>
      </c>
      <c r="C872" s="36">
        <f t="shared" si="41"/>
        <v>5384.9097</v>
      </c>
      <c r="D872" s="36">
        <f t="shared" si="42"/>
        <v>10412.2487</v>
      </c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</row>
    <row r="873" spans="1:17" ht="15.75">
      <c r="A873" s="34">
        <v>86.7999999999997</v>
      </c>
      <c r="B873" s="35">
        <f t="shared" si="40"/>
        <v>31.99</v>
      </c>
      <c r="C873" s="36">
        <f t="shared" si="41"/>
        <v>5394.2739</v>
      </c>
      <c r="D873" s="36">
        <f t="shared" si="42"/>
        <v>10431.8053</v>
      </c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</row>
    <row r="874" spans="1:17" ht="15.75">
      <c r="A874" s="34">
        <v>86.8999999999997</v>
      </c>
      <c r="B874" s="35">
        <f t="shared" si="40"/>
        <v>32.03</v>
      </c>
      <c r="C874" s="36">
        <f t="shared" si="41"/>
        <v>5406.7712</v>
      </c>
      <c r="D874" s="36">
        <f t="shared" si="42"/>
        <v>10457.9093</v>
      </c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</row>
    <row r="875" spans="1:17" ht="15.75">
      <c r="A875" s="34">
        <v>86.9999999999997</v>
      </c>
      <c r="B875" s="35">
        <f t="shared" si="40"/>
        <v>32.07</v>
      </c>
      <c r="C875" s="36">
        <f t="shared" si="41"/>
        <v>5419.2818</v>
      </c>
      <c r="D875" s="36">
        <f t="shared" si="42"/>
        <v>10484.0459</v>
      </c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</row>
    <row r="876" spans="1:17" ht="15.75">
      <c r="A876" s="34">
        <v>87.0999999999997</v>
      </c>
      <c r="B876" s="35">
        <f t="shared" si="40"/>
        <v>32.11</v>
      </c>
      <c r="C876" s="36">
        <f t="shared" si="41"/>
        <v>5431.8057</v>
      </c>
      <c r="D876" s="36">
        <f t="shared" si="42"/>
        <v>10510.2151</v>
      </c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</row>
    <row r="877" spans="1:17" ht="15.75">
      <c r="A877" s="34">
        <v>87.1999999999997</v>
      </c>
      <c r="B877" s="35">
        <f t="shared" si="40"/>
        <v>32.14</v>
      </c>
      <c r="C877" s="36">
        <f t="shared" si="41"/>
        <v>5441.2073</v>
      </c>
      <c r="D877" s="36">
        <f t="shared" si="42"/>
        <v>10529.8634</v>
      </c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</row>
    <row r="878" spans="1:17" ht="15.75">
      <c r="A878" s="34">
        <v>87.2999999999997</v>
      </c>
      <c r="B878" s="35">
        <f t="shared" si="40"/>
        <v>32.18</v>
      </c>
      <c r="C878" s="36">
        <f t="shared" si="41"/>
        <v>5453.7545</v>
      </c>
      <c r="D878" s="36">
        <f t="shared" si="42"/>
        <v>10556.0897</v>
      </c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</row>
    <row r="879" spans="1:17" ht="15.75">
      <c r="A879" s="34">
        <v>87.3999999999997</v>
      </c>
      <c r="B879" s="35">
        <f t="shared" si="40"/>
        <v>32.22</v>
      </c>
      <c r="C879" s="36">
        <f t="shared" si="41"/>
        <v>5466.3149</v>
      </c>
      <c r="D879" s="36">
        <f t="shared" si="42"/>
        <v>10582.3486</v>
      </c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</row>
    <row r="880" spans="1:17" ht="15.75">
      <c r="A880" s="34">
        <v>87.4999999999997</v>
      </c>
      <c r="B880" s="35">
        <f t="shared" si="40"/>
        <v>32.25</v>
      </c>
      <c r="C880" s="36">
        <f t="shared" si="41"/>
        <v>5475.744</v>
      </c>
      <c r="D880" s="36">
        <f t="shared" si="42"/>
        <v>10602.0642</v>
      </c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</row>
    <row r="881" spans="1:17" ht="15.75">
      <c r="A881" s="34">
        <v>87.5999999999997</v>
      </c>
      <c r="B881" s="35">
        <f t="shared" si="40"/>
        <v>32.29</v>
      </c>
      <c r="C881" s="36">
        <f t="shared" si="41"/>
        <v>5488.3277</v>
      </c>
      <c r="D881" s="36">
        <f t="shared" si="42"/>
        <v>10628.3802</v>
      </c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</row>
    <row r="882" spans="1:17" ht="15.75">
      <c r="A882" s="34">
        <v>87.6999999999997</v>
      </c>
      <c r="B882" s="35">
        <f t="shared" si="40"/>
        <v>32.33</v>
      </c>
      <c r="C882" s="36">
        <f t="shared" si="41"/>
        <v>5500.9247</v>
      </c>
      <c r="D882" s="36">
        <f t="shared" si="42"/>
        <v>10654.7288</v>
      </c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</row>
    <row r="883" spans="1:17" ht="15.75">
      <c r="A883" s="34">
        <v>87.7999999999997</v>
      </c>
      <c r="B883" s="35">
        <f t="shared" si="40"/>
        <v>32.36</v>
      </c>
      <c r="C883" s="36">
        <f t="shared" si="41"/>
        <v>5510.3811</v>
      </c>
      <c r="D883" s="36">
        <f t="shared" si="42"/>
        <v>10674.5117</v>
      </c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</row>
    <row r="884" spans="1:17" ht="15.75">
      <c r="A884" s="34">
        <v>87.8999999999997</v>
      </c>
      <c r="B884" s="35">
        <f t="shared" si="40"/>
        <v>32.4</v>
      </c>
      <c r="C884" s="36">
        <f t="shared" si="41"/>
        <v>5523.0014</v>
      </c>
      <c r="D884" s="36">
        <f t="shared" si="42"/>
        <v>10700.9174</v>
      </c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</row>
    <row r="885" spans="1:17" ht="15.75">
      <c r="A885" s="34">
        <v>87.9999999999997</v>
      </c>
      <c r="B885" s="35">
        <f t="shared" si="40"/>
        <v>32.44</v>
      </c>
      <c r="C885" s="36">
        <f t="shared" si="41"/>
        <v>5535.6349</v>
      </c>
      <c r="D885" s="36">
        <f t="shared" si="42"/>
        <v>10727.3558</v>
      </c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</row>
    <row r="886" spans="1:17" ht="15.75">
      <c r="A886" s="34">
        <v>88.0999999999997</v>
      </c>
      <c r="B886" s="35">
        <f t="shared" si="40"/>
        <v>32.47</v>
      </c>
      <c r="C886" s="36">
        <f t="shared" si="41"/>
        <v>5545.1187</v>
      </c>
      <c r="D886" s="36">
        <f t="shared" si="42"/>
        <v>10747.2059</v>
      </c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</row>
    <row r="887" spans="1:17" ht="15.75">
      <c r="A887" s="34">
        <v>88.1999999999997</v>
      </c>
      <c r="B887" s="35">
        <f t="shared" si="40"/>
        <v>32.51</v>
      </c>
      <c r="C887" s="36">
        <f t="shared" si="41"/>
        <v>5557.7755</v>
      </c>
      <c r="D887" s="36">
        <f t="shared" si="42"/>
        <v>10773.7013</v>
      </c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</row>
    <row r="888" spans="1:17" ht="15.75">
      <c r="A888" s="34">
        <v>88.2999999999997</v>
      </c>
      <c r="B888" s="35">
        <f t="shared" si="40"/>
        <v>32.55</v>
      </c>
      <c r="C888" s="36">
        <f t="shared" si="41"/>
        <v>5570.4455</v>
      </c>
      <c r="D888" s="36">
        <f t="shared" si="42"/>
        <v>10800.2294</v>
      </c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</row>
    <row r="889" spans="1:17" ht="15.75">
      <c r="A889" s="34">
        <v>88.3999999999997</v>
      </c>
      <c r="B889" s="35">
        <f t="shared" si="40"/>
        <v>32.58</v>
      </c>
      <c r="C889" s="36">
        <f t="shared" si="41"/>
        <v>5579.9567</v>
      </c>
      <c r="D889" s="36">
        <f t="shared" si="42"/>
        <v>10820.1468</v>
      </c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</row>
    <row r="890" spans="1:17" ht="15.75">
      <c r="A890" s="34">
        <v>88.4999999999997</v>
      </c>
      <c r="B890" s="35">
        <f t="shared" si="40"/>
        <v>32.62</v>
      </c>
      <c r="C890" s="36">
        <f t="shared" si="41"/>
        <v>5592.65</v>
      </c>
      <c r="D890" s="36">
        <f t="shared" si="42"/>
        <v>10846.7319</v>
      </c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</row>
    <row r="891" spans="1:17" ht="15.75">
      <c r="A891" s="34">
        <v>88.5999999999997</v>
      </c>
      <c r="B891" s="35">
        <f t="shared" si="40"/>
        <v>32.66</v>
      </c>
      <c r="C891" s="36">
        <f t="shared" si="41"/>
        <v>5605.3565</v>
      </c>
      <c r="D891" s="36">
        <f t="shared" si="42"/>
        <v>10873.3496</v>
      </c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</row>
    <row r="892" spans="1:17" ht="15.75">
      <c r="A892" s="34">
        <v>88.6999999999997</v>
      </c>
      <c r="B892" s="35">
        <f t="shared" si="40"/>
        <v>32.69</v>
      </c>
      <c r="C892" s="36">
        <f t="shared" si="41"/>
        <v>5614.8951</v>
      </c>
      <c r="D892" s="36">
        <f t="shared" si="42"/>
        <v>10893.3344</v>
      </c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</row>
    <row r="893" spans="1:17" ht="15.75">
      <c r="A893" s="34">
        <v>88.7999999999997</v>
      </c>
      <c r="B893" s="35">
        <f t="shared" si="40"/>
        <v>32.73</v>
      </c>
      <c r="C893" s="36">
        <f t="shared" si="41"/>
        <v>5627.6248</v>
      </c>
      <c r="D893" s="36">
        <f t="shared" si="42"/>
        <v>10920.0092</v>
      </c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</row>
    <row r="894" spans="1:17" ht="15.75">
      <c r="A894" s="34">
        <v>88.8999999999997</v>
      </c>
      <c r="B894" s="35">
        <f t="shared" si="40"/>
        <v>32.77</v>
      </c>
      <c r="C894" s="36">
        <f t="shared" si="41"/>
        <v>5640.3678</v>
      </c>
      <c r="D894" s="36">
        <f t="shared" si="42"/>
        <v>10946.7166</v>
      </c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</row>
    <row r="895" spans="1:17" ht="15.75">
      <c r="A895" s="34">
        <v>88.9999999999997</v>
      </c>
      <c r="B895" s="35">
        <f t="shared" si="40"/>
        <v>32.81</v>
      </c>
      <c r="C895" s="36">
        <f t="shared" si="41"/>
        <v>5653.124</v>
      </c>
      <c r="D895" s="36">
        <f t="shared" si="42"/>
        <v>10973.4567</v>
      </c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</row>
    <row r="896" spans="1:17" ht="15.75">
      <c r="A896" s="34">
        <v>89.0999999999997</v>
      </c>
      <c r="B896" s="35">
        <f t="shared" si="40"/>
        <v>32.84</v>
      </c>
      <c r="C896" s="36">
        <f t="shared" si="41"/>
        <v>5662.6999</v>
      </c>
      <c r="D896" s="36">
        <f t="shared" si="42"/>
        <v>10993.5331</v>
      </c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</row>
    <row r="897" spans="1:17" ht="15.75">
      <c r="A897" s="34">
        <v>89.1999999999997</v>
      </c>
      <c r="B897" s="35">
        <f t="shared" si="40"/>
        <v>32.88</v>
      </c>
      <c r="C897" s="36">
        <f t="shared" si="41"/>
        <v>5675.4793</v>
      </c>
      <c r="D897" s="36">
        <f t="shared" si="42"/>
        <v>11020.3303</v>
      </c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</row>
    <row r="898" spans="1:17" ht="15.75">
      <c r="A898" s="34">
        <v>89.2999999999997</v>
      </c>
      <c r="B898" s="35">
        <f t="shared" si="40"/>
        <v>32.92</v>
      </c>
      <c r="C898" s="36">
        <f t="shared" si="41"/>
        <v>5688.272</v>
      </c>
      <c r="D898" s="36">
        <f t="shared" si="42"/>
        <v>11047.16</v>
      </c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</row>
    <row r="899" spans="1:17" ht="15.75">
      <c r="A899" s="34">
        <v>89.3999999999997</v>
      </c>
      <c r="B899" s="35">
        <f t="shared" si="40"/>
        <v>32.95</v>
      </c>
      <c r="C899" s="36">
        <f t="shared" si="41"/>
        <v>5697.8752</v>
      </c>
      <c r="D899" s="36">
        <f t="shared" si="42"/>
        <v>11067.3038</v>
      </c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</row>
    <row r="900" spans="1:17" ht="15.75">
      <c r="A900" s="34">
        <v>89.4999999999997</v>
      </c>
      <c r="B900" s="35">
        <f t="shared" si="40"/>
        <v>32.99</v>
      </c>
      <c r="C900" s="36">
        <f t="shared" si="41"/>
        <v>5710.691</v>
      </c>
      <c r="D900" s="36">
        <f t="shared" si="42"/>
        <v>11094.1906</v>
      </c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</row>
    <row r="901" spans="1:17" ht="15.75">
      <c r="A901" s="34">
        <v>89.5999999999997</v>
      </c>
      <c r="B901" s="35">
        <f t="shared" si="40"/>
        <v>33.03</v>
      </c>
      <c r="C901" s="36">
        <f t="shared" si="41"/>
        <v>5723.5201</v>
      </c>
      <c r="D901" s="36">
        <f t="shared" si="42"/>
        <v>11121.1101</v>
      </c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</row>
    <row r="902" spans="1:17" ht="15.75">
      <c r="A902" s="34">
        <v>89.6999999999997</v>
      </c>
      <c r="B902" s="35">
        <f t="shared" si="40"/>
        <v>33.06</v>
      </c>
      <c r="C902" s="36">
        <f t="shared" si="41"/>
        <v>5733.1507</v>
      </c>
      <c r="D902" s="36">
        <f t="shared" si="42"/>
        <v>11141.3211</v>
      </c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</row>
    <row r="903" spans="1:17" ht="15.75">
      <c r="A903" s="34">
        <v>89.7999999999997</v>
      </c>
      <c r="B903" s="35">
        <f t="shared" si="40"/>
        <v>33.1</v>
      </c>
      <c r="C903" s="36">
        <f t="shared" si="41"/>
        <v>5746.0029</v>
      </c>
      <c r="D903" s="36">
        <f t="shared" si="42"/>
        <v>11168.2977</v>
      </c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</row>
    <row r="904" spans="1:17" ht="15.75">
      <c r="A904" s="34">
        <v>89.8999999999997</v>
      </c>
      <c r="B904" s="35">
        <f t="shared" si="40"/>
        <v>33.14</v>
      </c>
      <c r="C904" s="36">
        <f t="shared" si="41"/>
        <v>5758.8684</v>
      </c>
      <c r="D904" s="36">
        <f t="shared" si="42"/>
        <v>11195.3068</v>
      </c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</row>
    <row r="905" spans="1:17" ht="15.75">
      <c r="A905" s="34">
        <v>89.9999999999997</v>
      </c>
      <c r="B905" s="35">
        <f t="shared" si="40"/>
        <v>33.17</v>
      </c>
      <c r="C905" s="36">
        <f t="shared" si="41"/>
        <v>5768.5263</v>
      </c>
      <c r="D905" s="36">
        <f t="shared" si="42"/>
        <v>11215.5851</v>
      </c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</row>
    <row r="906" spans="1:17" ht="15.75">
      <c r="A906" s="34">
        <v>90.0999999999997</v>
      </c>
      <c r="B906" s="35">
        <f t="shared" si="40"/>
        <v>33.21</v>
      </c>
      <c r="C906" s="36">
        <f t="shared" si="41"/>
        <v>5781.4149</v>
      </c>
      <c r="D906" s="36">
        <f t="shared" si="42"/>
        <v>11242.6514</v>
      </c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</row>
    <row r="907" spans="1:17" ht="15.75">
      <c r="A907" s="34">
        <v>90.1999999999997</v>
      </c>
      <c r="B907" s="35">
        <f t="shared" si="40"/>
        <v>33.25</v>
      </c>
      <c r="C907" s="36">
        <f t="shared" si="41"/>
        <v>5794.3168</v>
      </c>
      <c r="D907" s="36">
        <f t="shared" si="42"/>
        <v>11269.7503</v>
      </c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</row>
    <row r="908" spans="1:17" ht="15.75">
      <c r="A908" s="34">
        <v>90.2999999999997</v>
      </c>
      <c r="B908" s="35">
        <f t="shared" si="40"/>
        <v>33.28</v>
      </c>
      <c r="C908" s="36">
        <f t="shared" si="41"/>
        <v>5804.0019</v>
      </c>
      <c r="D908" s="36">
        <f t="shared" si="42"/>
        <v>11290.0958</v>
      </c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</row>
    <row r="909" spans="1:17" ht="15.75">
      <c r="A909" s="34">
        <v>90.3999999999997</v>
      </c>
      <c r="B909" s="35">
        <f aca="true" t="shared" si="43" ref="B909:B972">ROUND(A909*1000000000/($C$4^2*67824),2)</f>
        <v>33.32</v>
      </c>
      <c r="C909" s="36">
        <f aca="true" t="shared" si="44" ref="C909:C972">ROUND(((B909/(85*($C$4/4000)^0.63))^1.85185)*1000,4)</f>
        <v>5816.927</v>
      </c>
      <c r="D909" s="36">
        <f aca="true" t="shared" si="45" ref="D909:D972">ROUND(4*0.01*1000*B909^2/2/9.81/($C$4/1000),4)</f>
        <v>11317.2518</v>
      </c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</row>
    <row r="910" spans="1:17" ht="15.75">
      <c r="A910" s="34">
        <v>90.4999999999997</v>
      </c>
      <c r="B910" s="35">
        <f t="shared" si="43"/>
        <v>33.36</v>
      </c>
      <c r="C910" s="36">
        <f t="shared" si="44"/>
        <v>5829.8653</v>
      </c>
      <c r="D910" s="36">
        <f t="shared" si="45"/>
        <v>11344.4404</v>
      </c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</row>
    <row r="911" spans="1:17" ht="15.75">
      <c r="A911" s="34">
        <v>90.5999999999997</v>
      </c>
      <c r="B911" s="35">
        <f t="shared" si="43"/>
        <v>33.4</v>
      </c>
      <c r="C911" s="36">
        <f t="shared" si="44"/>
        <v>5842.8168</v>
      </c>
      <c r="D911" s="36">
        <f t="shared" si="45"/>
        <v>11371.6616</v>
      </c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</row>
    <row r="912" spans="1:17" ht="15.75">
      <c r="A912" s="34">
        <v>90.6999999999997</v>
      </c>
      <c r="B912" s="35">
        <f t="shared" si="43"/>
        <v>33.43</v>
      </c>
      <c r="C912" s="36">
        <f t="shared" si="44"/>
        <v>5852.5391</v>
      </c>
      <c r="D912" s="36">
        <f t="shared" si="45"/>
        <v>11392.0989</v>
      </c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</row>
    <row r="913" spans="1:17" ht="15.75">
      <c r="A913" s="34">
        <v>90.7999999999997</v>
      </c>
      <c r="B913" s="35">
        <f t="shared" si="43"/>
        <v>33.47</v>
      </c>
      <c r="C913" s="36">
        <f t="shared" si="44"/>
        <v>5865.5137</v>
      </c>
      <c r="D913" s="36">
        <f t="shared" si="45"/>
        <v>11419.3772</v>
      </c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</row>
    <row r="914" spans="1:17" ht="15.75">
      <c r="A914" s="34">
        <v>90.8999999999997</v>
      </c>
      <c r="B914" s="35">
        <f t="shared" si="43"/>
        <v>33.51</v>
      </c>
      <c r="C914" s="36">
        <f t="shared" si="44"/>
        <v>5878.5015</v>
      </c>
      <c r="D914" s="36">
        <f t="shared" si="45"/>
        <v>11446.6881</v>
      </c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</row>
    <row r="915" spans="1:17" ht="15.75">
      <c r="A915" s="34">
        <v>90.9999999999997</v>
      </c>
      <c r="B915" s="35">
        <f t="shared" si="43"/>
        <v>33.54</v>
      </c>
      <c r="C915" s="36">
        <f t="shared" si="44"/>
        <v>5888.2511</v>
      </c>
      <c r="D915" s="36">
        <f t="shared" si="45"/>
        <v>11467.1927</v>
      </c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</row>
    <row r="916" spans="1:17" ht="15.75">
      <c r="A916" s="34">
        <v>91.0999999999997</v>
      </c>
      <c r="B916" s="35">
        <f t="shared" si="43"/>
        <v>33.58</v>
      </c>
      <c r="C916" s="36">
        <f t="shared" si="44"/>
        <v>5901.2621</v>
      </c>
      <c r="D916" s="36">
        <f t="shared" si="45"/>
        <v>11494.5607</v>
      </c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</row>
    <row r="917" spans="1:17" ht="15.75">
      <c r="A917" s="34">
        <v>91.1999999999997</v>
      </c>
      <c r="B917" s="35">
        <f t="shared" si="43"/>
        <v>33.62</v>
      </c>
      <c r="C917" s="36">
        <f t="shared" si="44"/>
        <v>5914.2862</v>
      </c>
      <c r="D917" s="36">
        <f t="shared" si="45"/>
        <v>11521.9613</v>
      </c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</row>
    <row r="918" spans="1:17" ht="15.75">
      <c r="A918" s="34">
        <v>91.2999999999997</v>
      </c>
      <c r="B918" s="35">
        <f t="shared" si="43"/>
        <v>33.65</v>
      </c>
      <c r="C918" s="36">
        <f t="shared" si="44"/>
        <v>5924.063</v>
      </c>
      <c r="D918" s="36">
        <f t="shared" si="45"/>
        <v>11542.5331</v>
      </c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</row>
    <row r="919" spans="1:17" ht="15.75">
      <c r="A919" s="34">
        <v>91.3999999999997</v>
      </c>
      <c r="B919" s="35">
        <f t="shared" si="43"/>
        <v>33.69</v>
      </c>
      <c r="C919" s="36">
        <f t="shared" si="44"/>
        <v>5937.1103</v>
      </c>
      <c r="D919" s="36">
        <f t="shared" si="45"/>
        <v>11569.9908</v>
      </c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</row>
    <row r="920" spans="1:17" ht="15.75">
      <c r="A920" s="34">
        <v>91.4999999999997</v>
      </c>
      <c r="B920" s="35">
        <f t="shared" si="43"/>
        <v>33.73</v>
      </c>
      <c r="C920" s="36">
        <f t="shared" si="44"/>
        <v>5950.1708</v>
      </c>
      <c r="D920" s="36">
        <f t="shared" si="45"/>
        <v>11597.4811</v>
      </c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</row>
    <row r="921" spans="1:17" ht="15.75">
      <c r="A921" s="34">
        <v>91.5999999999997</v>
      </c>
      <c r="B921" s="35">
        <f t="shared" si="43"/>
        <v>33.76</v>
      </c>
      <c r="C921" s="36">
        <f t="shared" si="44"/>
        <v>5959.9749</v>
      </c>
      <c r="D921" s="36">
        <f t="shared" si="45"/>
        <v>11618.1203</v>
      </c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</row>
    <row r="922" spans="1:17" ht="15.75">
      <c r="A922" s="34">
        <v>91.6999999999997</v>
      </c>
      <c r="B922" s="35">
        <f t="shared" si="43"/>
        <v>33.8</v>
      </c>
      <c r="C922" s="36">
        <f t="shared" si="44"/>
        <v>5973.0584</v>
      </c>
      <c r="D922" s="36">
        <f t="shared" si="45"/>
        <v>11645.6677</v>
      </c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</row>
    <row r="923" spans="1:17" ht="15.75">
      <c r="A923" s="34">
        <v>91.7999999999997</v>
      </c>
      <c r="B923" s="35">
        <f t="shared" si="43"/>
        <v>33.84</v>
      </c>
      <c r="C923" s="36">
        <f t="shared" si="44"/>
        <v>5986.1552</v>
      </c>
      <c r="D923" s="36">
        <f t="shared" si="45"/>
        <v>11673.2477</v>
      </c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</row>
    <row r="924" spans="1:17" ht="15.75">
      <c r="A924" s="34">
        <v>91.8999999999997</v>
      </c>
      <c r="B924" s="35">
        <f t="shared" si="43"/>
        <v>33.87</v>
      </c>
      <c r="C924" s="36">
        <f t="shared" si="44"/>
        <v>5995.9865</v>
      </c>
      <c r="D924" s="36">
        <f t="shared" si="45"/>
        <v>11693.9541</v>
      </c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</row>
    <row r="925" spans="1:17" ht="15.75">
      <c r="A925" s="34">
        <v>91.9999999999997</v>
      </c>
      <c r="B925" s="35">
        <f t="shared" si="43"/>
        <v>33.91</v>
      </c>
      <c r="C925" s="36">
        <f t="shared" si="44"/>
        <v>6009.1064</v>
      </c>
      <c r="D925" s="36">
        <f t="shared" si="45"/>
        <v>11721.5912</v>
      </c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</row>
    <row r="926" spans="1:17" ht="15.75">
      <c r="A926" s="34">
        <v>92.0999999999997</v>
      </c>
      <c r="B926" s="35">
        <f t="shared" si="43"/>
        <v>33.95</v>
      </c>
      <c r="C926" s="36">
        <f t="shared" si="44"/>
        <v>6022.2394</v>
      </c>
      <c r="D926" s="36">
        <f t="shared" si="45"/>
        <v>11749.261</v>
      </c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</row>
    <row r="927" spans="1:17" ht="15.75">
      <c r="A927" s="34">
        <v>92.1999999999997</v>
      </c>
      <c r="B927" s="35">
        <f t="shared" si="43"/>
        <v>33.99</v>
      </c>
      <c r="C927" s="36">
        <f t="shared" si="44"/>
        <v>6035.3857</v>
      </c>
      <c r="D927" s="36">
        <f t="shared" si="45"/>
        <v>11776.9633</v>
      </c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</row>
    <row r="928" spans="1:17" ht="15.75">
      <c r="A928" s="34">
        <v>92.2999999999997</v>
      </c>
      <c r="B928" s="35">
        <f t="shared" si="43"/>
        <v>34.02</v>
      </c>
      <c r="C928" s="36">
        <f t="shared" si="44"/>
        <v>6045.254</v>
      </c>
      <c r="D928" s="36">
        <f t="shared" si="45"/>
        <v>11797.7615</v>
      </c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</row>
    <row r="929" spans="1:17" ht="15.75">
      <c r="A929" s="34">
        <v>92.3999999999997</v>
      </c>
      <c r="B929" s="35">
        <f t="shared" si="43"/>
        <v>34.06</v>
      </c>
      <c r="C929" s="36">
        <f t="shared" si="44"/>
        <v>6058.4233</v>
      </c>
      <c r="D929" s="36">
        <f t="shared" si="45"/>
        <v>11825.5209</v>
      </c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</row>
    <row r="930" spans="1:17" ht="15.75">
      <c r="A930" s="34">
        <v>92.4999999999997</v>
      </c>
      <c r="B930" s="35">
        <f t="shared" si="43"/>
        <v>34.1</v>
      </c>
      <c r="C930" s="36">
        <f t="shared" si="44"/>
        <v>6071.6058</v>
      </c>
      <c r="D930" s="36">
        <f t="shared" si="45"/>
        <v>11853.3129</v>
      </c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</row>
    <row r="931" spans="1:17" ht="15.75">
      <c r="A931" s="34">
        <v>92.5999999999997</v>
      </c>
      <c r="B931" s="35">
        <f t="shared" si="43"/>
        <v>34.13</v>
      </c>
      <c r="C931" s="36">
        <f t="shared" si="44"/>
        <v>6081.5014</v>
      </c>
      <c r="D931" s="36">
        <f t="shared" si="45"/>
        <v>11874.1784</v>
      </c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</row>
    <row r="932" spans="1:17" ht="15.75">
      <c r="A932" s="34">
        <v>92.6999999999997</v>
      </c>
      <c r="B932" s="35">
        <f t="shared" si="43"/>
        <v>34.17</v>
      </c>
      <c r="C932" s="36">
        <f t="shared" si="44"/>
        <v>6094.7069</v>
      </c>
      <c r="D932" s="36">
        <f t="shared" si="45"/>
        <v>11902.0275</v>
      </c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</row>
    <row r="933" spans="1:17" ht="15.75">
      <c r="A933" s="34">
        <v>92.7999999999997</v>
      </c>
      <c r="B933" s="35">
        <f t="shared" si="43"/>
        <v>34.21</v>
      </c>
      <c r="C933" s="36">
        <f t="shared" si="44"/>
        <v>6107.9257</v>
      </c>
      <c r="D933" s="36">
        <f t="shared" si="45"/>
        <v>11929.9093</v>
      </c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</row>
    <row r="934" spans="1:17" ht="15.75">
      <c r="A934" s="34">
        <v>92.8999999999997</v>
      </c>
      <c r="B934" s="35">
        <f t="shared" si="43"/>
        <v>34.24</v>
      </c>
      <c r="C934" s="36">
        <f t="shared" si="44"/>
        <v>6117.8484</v>
      </c>
      <c r="D934" s="36">
        <f t="shared" si="45"/>
        <v>11950.842</v>
      </c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</row>
    <row r="935" spans="1:17" ht="15.75">
      <c r="A935" s="34">
        <v>92.9999999999997</v>
      </c>
      <c r="B935" s="35">
        <f t="shared" si="43"/>
        <v>34.28</v>
      </c>
      <c r="C935" s="36">
        <f t="shared" si="44"/>
        <v>6131.0902</v>
      </c>
      <c r="D935" s="36">
        <f t="shared" si="45"/>
        <v>11978.7808</v>
      </c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</row>
    <row r="936" spans="1:17" ht="15.75">
      <c r="A936" s="34">
        <v>93.0999999999997</v>
      </c>
      <c r="B936" s="35">
        <f t="shared" si="43"/>
        <v>34.32</v>
      </c>
      <c r="C936" s="36">
        <f t="shared" si="44"/>
        <v>6144.3451</v>
      </c>
      <c r="D936" s="36">
        <f t="shared" si="45"/>
        <v>12006.7523</v>
      </c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</row>
    <row r="937" spans="1:17" ht="15.75">
      <c r="A937" s="34">
        <v>93.1999999999997</v>
      </c>
      <c r="B937" s="35">
        <f t="shared" si="43"/>
        <v>34.35</v>
      </c>
      <c r="C937" s="36">
        <f t="shared" si="44"/>
        <v>6154.295</v>
      </c>
      <c r="D937" s="36">
        <f t="shared" si="45"/>
        <v>12027.7523</v>
      </c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</row>
    <row r="938" spans="1:17" ht="15.75">
      <c r="A938" s="34">
        <v>93.2999999999997</v>
      </c>
      <c r="B938" s="35">
        <f t="shared" si="43"/>
        <v>34.39</v>
      </c>
      <c r="C938" s="36">
        <f t="shared" si="44"/>
        <v>6167.573</v>
      </c>
      <c r="D938" s="36">
        <f t="shared" si="45"/>
        <v>12055.7808</v>
      </c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</row>
    <row r="939" spans="1:17" ht="15.75">
      <c r="A939" s="34">
        <v>93.3999999999997</v>
      </c>
      <c r="B939" s="35">
        <f t="shared" si="43"/>
        <v>34.43</v>
      </c>
      <c r="C939" s="36">
        <f t="shared" si="44"/>
        <v>6180.8642</v>
      </c>
      <c r="D939" s="36">
        <f t="shared" si="45"/>
        <v>12083.842</v>
      </c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</row>
    <row r="940" spans="1:17" ht="15.75">
      <c r="A940" s="34">
        <v>93.4999999999997</v>
      </c>
      <c r="B940" s="35">
        <f t="shared" si="43"/>
        <v>34.46</v>
      </c>
      <c r="C940" s="36">
        <f t="shared" si="44"/>
        <v>6190.8412</v>
      </c>
      <c r="D940" s="36">
        <f t="shared" si="45"/>
        <v>12104.9093</v>
      </c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</row>
    <row r="941" spans="1:17" ht="15.75">
      <c r="A941" s="34">
        <v>93.5999999999997</v>
      </c>
      <c r="B941" s="35">
        <f t="shared" si="43"/>
        <v>34.5</v>
      </c>
      <c r="C941" s="36">
        <f t="shared" si="44"/>
        <v>6204.1554</v>
      </c>
      <c r="D941" s="36">
        <f t="shared" si="45"/>
        <v>12133.0275</v>
      </c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</row>
    <row r="942" spans="1:17" ht="15.75">
      <c r="A942" s="34">
        <v>93.6999999999997</v>
      </c>
      <c r="B942" s="35">
        <f t="shared" si="43"/>
        <v>34.54</v>
      </c>
      <c r="C942" s="36">
        <f t="shared" si="44"/>
        <v>6217.4827</v>
      </c>
      <c r="D942" s="36">
        <f t="shared" si="45"/>
        <v>12161.1784</v>
      </c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</row>
    <row r="943" spans="1:17" ht="15.75">
      <c r="A943" s="34">
        <v>93.7999999999997</v>
      </c>
      <c r="B943" s="35">
        <f t="shared" si="43"/>
        <v>34.57</v>
      </c>
      <c r="C943" s="36">
        <f t="shared" si="44"/>
        <v>6227.4868</v>
      </c>
      <c r="D943" s="36">
        <f t="shared" si="45"/>
        <v>12182.3129</v>
      </c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</row>
    <row r="944" spans="1:17" ht="15.75">
      <c r="A944" s="34">
        <v>93.8999999999997</v>
      </c>
      <c r="B944" s="35">
        <f t="shared" si="43"/>
        <v>34.61</v>
      </c>
      <c r="C944" s="36">
        <f t="shared" si="44"/>
        <v>6240.8372</v>
      </c>
      <c r="D944" s="36">
        <f t="shared" si="45"/>
        <v>12210.5209</v>
      </c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</row>
    <row r="945" spans="1:17" ht="15.75">
      <c r="A945" s="34">
        <v>93.9999999999997</v>
      </c>
      <c r="B945" s="35">
        <f t="shared" si="43"/>
        <v>34.65</v>
      </c>
      <c r="C945" s="36">
        <f t="shared" si="44"/>
        <v>6254.2007</v>
      </c>
      <c r="D945" s="36">
        <f t="shared" si="45"/>
        <v>12238.7615</v>
      </c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</row>
    <row r="946" spans="1:17" ht="15.75">
      <c r="A946" s="34">
        <v>94.0999999999997</v>
      </c>
      <c r="B946" s="35">
        <f t="shared" si="43"/>
        <v>34.69</v>
      </c>
      <c r="C946" s="36">
        <f t="shared" si="44"/>
        <v>6267.5774</v>
      </c>
      <c r="D946" s="36">
        <f t="shared" si="45"/>
        <v>12267.0347</v>
      </c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</row>
    <row r="947" spans="1:17" ht="15.75">
      <c r="A947" s="34">
        <v>94.1999999999997</v>
      </c>
      <c r="B947" s="35">
        <f t="shared" si="43"/>
        <v>34.72</v>
      </c>
      <c r="C947" s="36">
        <f t="shared" si="44"/>
        <v>6277.6185</v>
      </c>
      <c r="D947" s="36">
        <f t="shared" si="45"/>
        <v>12288.261</v>
      </c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</row>
    <row r="948" spans="1:17" ht="15.75">
      <c r="A948" s="34">
        <v>94.2999999999997</v>
      </c>
      <c r="B948" s="35">
        <f t="shared" si="43"/>
        <v>34.76</v>
      </c>
      <c r="C948" s="36">
        <f t="shared" si="44"/>
        <v>6291.0182</v>
      </c>
      <c r="D948" s="36">
        <f t="shared" si="45"/>
        <v>12316.5912</v>
      </c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</row>
    <row r="949" spans="1:17" ht="15.75">
      <c r="A949" s="34">
        <v>94.3999999999997</v>
      </c>
      <c r="B949" s="35">
        <f t="shared" si="43"/>
        <v>34.8</v>
      </c>
      <c r="C949" s="36">
        <f t="shared" si="44"/>
        <v>6304.431</v>
      </c>
      <c r="D949" s="36">
        <f t="shared" si="45"/>
        <v>12344.9541</v>
      </c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</row>
    <row r="950" spans="1:17" ht="15.75">
      <c r="A950" s="34">
        <v>94.4999999999997</v>
      </c>
      <c r="B950" s="35">
        <f t="shared" si="43"/>
        <v>34.83</v>
      </c>
      <c r="C950" s="36">
        <f t="shared" si="44"/>
        <v>6314.4992</v>
      </c>
      <c r="D950" s="36">
        <f t="shared" si="45"/>
        <v>12366.2477</v>
      </c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</row>
    <row r="951" spans="1:17" ht="15.75">
      <c r="A951" s="34">
        <v>94.5999999999997</v>
      </c>
      <c r="B951" s="35">
        <f t="shared" si="43"/>
        <v>34.87</v>
      </c>
      <c r="C951" s="36">
        <f t="shared" si="44"/>
        <v>6327.935</v>
      </c>
      <c r="D951" s="36">
        <f t="shared" si="45"/>
        <v>12394.6677</v>
      </c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</row>
    <row r="952" spans="1:17" ht="15.75">
      <c r="A952" s="34">
        <v>94.6999999999997</v>
      </c>
      <c r="B952" s="35">
        <f t="shared" si="43"/>
        <v>34.91</v>
      </c>
      <c r="C952" s="36">
        <f t="shared" si="44"/>
        <v>6341.384</v>
      </c>
      <c r="D952" s="36">
        <f t="shared" si="45"/>
        <v>12423.1203</v>
      </c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</row>
    <row r="953" spans="1:17" ht="15.75">
      <c r="A953" s="34">
        <v>94.7999999999997</v>
      </c>
      <c r="B953" s="35">
        <f t="shared" si="43"/>
        <v>34.94</v>
      </c>
      <c r="C953" s="36">
        <f t="shared" si="44"/>
        <v>6351.4793</v>
      </c>
      <c r="D953" s="36">
        <f t="shared" si="45"/>
        <v>12444.4811</v>
      </c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</row>
    <row r="954" spans="1:17" ht="15.75">
      <c r="A954" s="34">
        <v>94.8999999999997</v>
      </c>
      <c r="B954" s="35">
        <f t="shared" si="43"/>
        <v>34.98</v>
      </c>
      <c r="C954" s="36">
        <f t="shared" si="44"/>
        <v>6364.9512</v>
      </c>
      <c r="D954" s="36">
        <f t="shared" si="45"/>
        <v>12472.9908</v>
      </c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</row>
    <row r="955" spans="1:17" ht="15.75">
      <c r="A955" s="34">
        <v>94.9999999999997</v>
      </c>
      <c r="B955" s="35">
        <f t="shared" si="43"/>
        <v>35.02</v>
      </c>
      <c r="C955" s="36">
        <f t="shared" si="44"/>
        <v>6378.4363</v>
      </c>
      <c r="D955" s="36">
        <f t="shared" si="45"/>
        <v>12501.5331</v>
      </c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</row>
    <row r="956" spans="1:17" ht="15.75">
      <c r="A956" s="34">
        <v>95.0999999999997</v>
      </c>
      <c r="B956" s="35">
        <f t="shared" si="43"/>
        <v>35.05</v>
      </c>
      <c r="C956" s="36">
        <f t="shared" si="44"/>
        <v>6388.5587</v>
      </c>
      <c r="D956" s="36">
        <f t="shared" si="45"/>
        <v>12522.9613</v>
      </c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</row>
    <row r="957" spans="1:17" ht="15.75">
      <c r="A957" s="34">
        <v>95.1999999999997</v>
      </c>
      <c r="B957" s="35">
        <f t="shared" si="43"/>
        <v>35.09</v>
      </c>
      <c r="C957" s="36">
        <f t="shared" si="44"/>
        <v>6402.0667</v>
      </c>
      <c r="D957" s="36">
        <f t="shared" si="45"/>
        <v>12551.5607</v>
      </c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</row>
    <row r="958" spans="1:17" ht="15.75">
      <c r="A958" s="34">
        <v>95.2999999999997</v>
      </c>
      <c r="B958" s="35">
        <f t="shared" si="43"/>
        <v>35.13</v>
      </c>
      <c r="C958" s="36">
        <f t="shared" si="44"/>
        <v>6415.5878</v>
      </c>
      <c r="D958" s="36">
        <f t="shared" si="45"/>
        <v>12580.1927</v>
      </c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</row>
    <row r="959" spans="1:17" ht="15.75">
      <c r="A959" s="34">
        <v>95.3999999999997</v>
      </c>
      <c r="B959" s="35">
        <f t="shared" si="43"/>
        <v>35.16</v>
      </c>
      <c r="C959" s="36">
        <f t="shared" si="44"/>
        <v>6425.7373</v>
      </c>
      <c r="D959" s="36">
        <f t="shared" si="45"/>
        <v>12601.6881</v>
      </c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</row>
    <row r="960" spans="1:17" ht="15.75">
      <c r="A960" s="34">
        <v>95.4999999999997</v>
      </c>
      <c r="B960" s="35">
        <f t="shared" si="43"/>
        <v>35.2</v>
      </c>
      <c r="C960" s="36">
        <f t="shared" si="44"/>
        <v>6439.2814</v>
      </c>
      <c r="D960" s="36">
        <f t="shared" si="45"/>
        <v>12630.3772</v>
      </c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</row>
    <row r="961" spans="1:17" ht="15.75">
      <c r="A961" s="34">
        <v>95.5999999999997</v>
      </c>
      <c r="B961" s="35">
        <f t="shared" si="43"/>
        <v>35.24</v>
      </c>
      <c r="C961" s="36">
        <f t="shared" si="44"/>
        <v>6452.8386</v>
      </c>
      <c r="D961" s="36">
        <f t="shared" si="45"/>
        <v>12659.0989</v>
      </c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</row>
    <row r="962" spans="1:17" ht="15.75">
      <c r="A962" s="34">
        <v>95.6999999999997</v>
      </c>
      <c r="B962" s="35">
        <f t="shared" si="43"/>
        <v>35.28</v>
      </c>
      <c r="C962" s="36">
        <f t="shared" si="44"/>
        <v>6466.409</v>
      </c>
      <c r="D962" s="36">
        <f t="shared" si="45"/>
        <v>12687.8532</v>
      </c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</row>
    <row r="963" spans="1:17" ht="15.75">
      <c r="A963" s="34">
        <v>95.7999999999997</v>
      </c>
      <c r="B963" s="35">
        <f t="shared" si="43"/>
        <v>35.31</v>
      </c>
      <c r="C963" s="36">
        <f t="shared" si="44"/>
        <v>6476.5953</v>
      </c>
      <c r="D963" s="36">
        <f t="shared" si="45"/>
        <v>12709.4404</v>
      </c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</row>
    <row r="964" spans="1:17" ht="15.75">
      <c r="A964" s="34">
        <v>95.8999999999997</v>
      </c>
      <c r="B964" s="35">
        <f t="shared" si="43"/>
        <v>35.35</v>
      </c>
      <c r="C964" s="36">
        <f t="shared" si="44"/>
        <v>6490.1886</v>
      </c>
      <c r="D964" s="36">
        <f t="shared" si="45"/>
        <v>12738.2518</v>
      </c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</row>
    <row r="965" spans="1:17" ht="15.75">
      <c r="A965" s="34">
        <v>95.9999999999997</v>
      </c>
      <c r="B965" s="35">
        <f t="shared" si="43"/>
        <v>35.39</v>
      </c>
      <c r="C965" s="36">
        <f t="shared" si="44"/>
        <v>6503.795</v>
      </c>
      <c r="D965" s="36">
        <f t="shared" si="45"/>
        <v>12767.0958</v>
      </c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</row>
    <row r="966" spans="1:17" ht="15.75">
      <c r="A966" s="34">
        <v>96.0999999999997</v>
      </c>
      <c r="B966" s="35">
        <f t="shared" si="43"/>
        <v>35.42</v>
      </c>
      <c r="C966" s="36">
        <f t="shared" si="44"/>
        <v>6514.0084</v>
      </c>
      <c r="D966" s="36">
        <f t="shared" si="45"/>
        <v>12788.7503</v>
      </c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</row>
    <row r="967" spans="1:17" ht="15.75">
      <c r="A967" s="34">
        <v>96.1999999999997</v>
      </c>
      <c r="B967" s="35">
        <f t="shared" si="43"/>
        <v>35.46</v>
      </c>
      <c r="C967" s="36">
        <f t="shared" si="44"/>
        <v>6527.6377</v>
      </c>
      <c r="D967" s="36">
        <f t="shared" si="45"/>
        <v>12817.6514</v>
      </c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</row>
    <row r="968" spans="1:17" ht="15.75">
      <c r="A968" s="34">
        <v>96.2999999999997</v>
      </c>
      <c r="B968" s="35">
        <f t="shared" si="43"/>
        <v>35.5</v>
      </c>
      <c r="C968" s="36">
        <f t="shared" si="44"/>
        <v>6541.2801</v>
      </c>
      <c r="D968" s="36">
        <f t="shared" si="45"/>
        <v>12846.5851</v>
      </c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</row>
    <row r="969" spans="1:17" ht="15.75">
      <c r="A969" s="34">
        <v>96.3999999999997</v>
      </c>
      <c r="B969" s="35">
        <f t="shared" si="43"/>
        <v>35.53</v>
      </c>
      <c r="C969" s="36">
        <f t="shared" si="44"/>
        <v>6551.5206</v>
      </c>
      <c r="D969" s="36">
        <f t="shared" si="45"/>
        <v>12868.3068</v>
      </c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</row>
    <row r="970" spans="1:17" ht="15.75">
      <c r="A970" s="34">
        <v>96.4999999999997</v>
      </c>
      <c r="B970" s="35">
        <f t="shared" si="43"/>
        <v>35.57</v>
      </c>
      <c r="C970" s="36">
        <f t="shared" si="44"/>
        <v>6565.1859</v>
      </c>
      <c r="D970" s="36">
        <f t="shared" si="45"/>
        <v>12897.2977</v>
      </c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</row>
    <row r="971" spans="1:17" ht="15.75">
      <c r="A971" s="34">
        <v>96.5999999999997</v>
      </c>
      <c r="B971" s="35">
        <f t="shared" si="43"/>
        <v>35.61</v>
      </c>
      <c r="C971" s="36">
        <f t="shared" si="44"/>
        <v>6578.8644</v>
      </c>
      <c r="D971" s="36">
        <f t="shared" si="45"/>
        <v>12926.3211</v>
      </c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</row>
    <row r="972" spans="1:17" ht="15.75">
      <c r="A972" s="34">
        <v>96.6999999999997</v>
      </c>
      <c r="B972" s="35">
        <f t="shared" si="43"/>
        <v>35.64</v>
      </c>
      <c r="C972" s="36">
        <f t="shared" si="44"/>
        <v>6589.1318</v>
      </c>
      <c r="D972" s="36">
        <f t="shared" si="45"/>
        <v>12948.1101</v>
      </c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</row>
    <row r="973" spans="1:17" ht="15.75">
      <c r="A973" s="34">
        <v>96.7999999999997</v>
      </c>
      <c r="B973" s="35">
        <f aca="true" t="shared" si="46" ref="B973:B1025">ROUND(A973*1000000000/($C$4^2*67824),2)</f>
        <v>35.68</v>
      </c>
      <c r="C973" s="36">
        <f aca="true" t="shared" si="47" ref="C973:C1025">ROUND(((B973/(85*($C$4/4000)^0.63))^1.85185)*1000,4)</f>
        <v>6602.8332</v>
      </c>
      <c r="D973" s="36">
        <f aca="true" t="shared" si="48" ref="D973:D1025">ROUND(4*0.01*1000*B973^2/2/9.81/($C$4/1000),4)</f>
        <v>12977.1906</v>
      </c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</row>
    <row r="974" spans="1:17" ht="15.75">
      <c r="A974" s="34">
        <v>96.8999999999997</v>
      </c>
      <c r="B974" s="35">
        <f t="shared" si="46"/>
        <v>35.72</v>
      </c>
      <c r="C974" s="36">
        <f t="shared" si="47"/>
        <v>6616.5476</v>
      </c>
      <c r="D974" s="36">
        <f t="shared" si="48"/>
        <v>13006.3038</v>
      </c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</row>
    <row r="975" spans="1:17" ht="15.75">
      <c r="A975" s="34">
        <v>96.9999999999997</v>
      </c>
      <c r="B975" s="35">
        <f t="shared" si="46"/>
        <v>35.75</v>
      </c>
      <c r="C975" s="36">
        <f t="shared" si="47"/>
        <v>6626.842</v>
      </c>
      <c r="D975" s="36">
        <f t="shared" si="48"/>
        <v>13028.16</v>
      </c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</row>
    <row r="976" spans="1:17" ht="15.75">
      <c r="A976" s="34">
        <v>97.0999999999997</v>
      </c>
      <c r="B976" s="35">
        <f t="shared" si="46"/>
        <v>35.79</v>
      </c>
      <c r="C976" s="36">
        <f t="shared" si="47"/>
        <v>6640.5794</v>
      </c>
      <c r="D976" s="36">
        <f t="shared" si="48"/>
        <v>13057.3303</v>
      </c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</row>
    <row r="977" spans="1:17" ht="15.75">
      <c r="A977" s="34">
        <v>97.1999999999997</v>
      </c>
      <c r="B977" s="35">
        <f t="shared" si="46"/>
        <v>35.83</v>
      </c>
      <c r="C977" s="36">
        <f t="shared" si="47"/>
        <v>6654.3298</v>
      </c>
      <c r="D977" s="36">
        <f t="shared" si="48"/>
        <v>13086.5331</v>
      </c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</row>
    <row r="978" spans="1:17" ht="15.75">
      <c r="A978" s="34">
        <v>97.2999999999997</v>
      </c>
      <c r="B978" s="35">
        <f t="shared" si="46"/>
        <v>35.86</v>
      </c>
      <c r="C978" s="36">
        <f t="shared" si="47"/>
        <v>6664.6513</v>
      </c>
      <c r="D978" s="36">
        <f t="shared" si="48"/>
        <v>13108.4567</v>
      </c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</row>
    <row r="979" spans="1:17" ht="15.75">
      <c r="A979" s="34">
        <v>97.3999999999997</v>
      </c>
      <c r="B979" s="35">
        <f t="shared" si="46"/>
        <v>35.9</v>
      </c>
      <c r="C979" s="36">
        <f t="shared" si="47"/>
        <v>6678.4246</v>
      </c>
      <c r="D979" s="36">
        <f t="shared" si="48"/>
        <v>13137.7166</v>
      </c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</row>
    <row r="980" spans="1:17" ht="15.75">
      <c r="A980" s="34">
        <v>97.4999999999997</v>
      </c>
      <c r="B980" s="35">
        <f t="shared" si="46"/>
        <v>35.94</v>
      </c>
      <c r="C980" s="36">
        <f t="shared" si="47"/>
        <v>6692.211</v>
      </c>
      <c r="D980" s="36">
        <f t="shared" si="48"/>
        <v>13167.0092</v>
      </c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</row>
    <row r="981" spans="1:17" ht="15.75">
      <c r="A981" s="34">
        <v>97.5999999999997</v>
      </c>
      <c r="B981" s="35">
        <f t="shared" si="46"/>
        <v>35.98</v>
      </c>
      <c r="C981" s="36">
        <f t="shared" si="47"/>
        <v>6706.0105</v>
      </c>
      <c r="D981" s="36">
        <f t="shared" si="48"/>
        <v>13196.3344</v>
      </c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</row>
    <row r="982" spans="1:17" ht="15.75">
      <c r="A982" s="34">
        <v>97.6999999999997</v>
      </c>
      <c r="B982" s="35">
        <f t="shared" si="46"/>
        <v>36.01</v>
      </c>
      <c r="C982" s="36">
        <f t="shared" si="47"/>
        <v>6716.3687</v>
      </c>
      <c r="D982" s="36">
        <f t="shared" si="48"/>
        <v>13218.3496</v>
      </c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</row>
    <row r="983" spans="1:17" ht="15.75">
      <c r="A983" s="34">
        <v>97.7999999999997</v>
      </c>
      <c r="B983" s="35">
        <f t="shared" si="46"/>
        <v>36.05</v>
      </c>
      <c r="C983" s="36">
        <f t="shared" si="47"/>
        <v>6730.1911</v>
      </c>
      <c r="D983" s="36">
        <f t="shared" si="48"/>
        <v>13247.7319</v>
      </c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</row>
    <row r="984" spans="1:17" ht="15.75">
      <c r="A984" s="34">
        <v>97.8999999999997</v>
      </c>
      <c r="B984" s="35">
        <f t="shared" si="46"/>
        <v>36.09</v>
      </c>
      <c r="C984" s="36">
        <f t="shared" si="47"/>
        <v>6744.0265</v>
      </c>
      <c r="D984" s="36">
        <f t="shared" si="48"/>
        <v>13277.1468</v>
      </c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</row>
    <row r="985" spans="1:17" ht="15.75">
      <c r="A985" s="34">
        <v>97.9999999999997</v>
      </c>
      <c r="B985" s="35">
        <f t="shared" si="46"/>
        <v>36.12</v>
      </c>
      <c r="C985" s="36">
        <f t="shared" si="47"/>
        <v>6754.4117</v>
      </c>
      <c r="D985" s="36">
        <f t="shared" si="48"/>
        <v>13299.2294</v>
      </c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</row>
    <row r="986" spans="1:17" ht="15.75">
      <c r="A986" s="34">
        <v>98.0999999999997</v>
      </c>
      <c r="B986" s="35">
        <f t="shared" si="46"/>
        <v>36.16</v>
      </c>
      <c r="C986" s="36">
        <f t="shared" si="47"/>
        <v>6768.27</v>
      </c>
      <c r="D986" s="36">
        <f t="shared" si="48"/>
        <v>13328.7013</v>
      </c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</row>
    <row r="987" spans="1:17" ht="15.75">
      <c r="A987" s="34">
        <v>98.1999999999997</v>
      </c>
      <c r="B987" s="35">
        <f t="shared" si="46"/>
        <v>36.2</v>
      </c>
      <c r="C987" s="36">
        <f t="shared" si="47"/>
        <v>6782.1414</v>
      </c>
      <c r="D987" s="36">
        <f t="shared" si="48"/>
        <v>13358.2059</v>
      </c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</row>
    <row r="988" spans="1:17" ht="15.75">
      <c r="A988" s="34">
        <v>98.2999999999997</v>
      </c>
      <c r="B988" s="35">
        <f t="shared" si="46"/>
        <v>36.23</v>
      </c>
      <c r="C988" s="36">
        <f t="shared" si="47"/>
        <v>6792.5535</v>
      </c>
      <c r="D988" s="36">
        <f t="shared" si="48"/>
        <v>13380.3558</v>
      </c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</row>
    <row r="989" spans="1:17" ht="15.75">
      <c r="A989" s="34">
        <v>98.3999999999997</v>
      </c>
      <c r="B989" s="35">
        <f t="shared" si="46"/>
        <v>36.27</v>
      </c>
      <c r="C989" s="36">
        <f t="shared" si="47"/>
        <v>6806.4477</v>
      </c>
      <c r="D989" s="36">
        <f t="shared" si="48"/>
        <v>13409.9174</v>
      </c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</row>
    <row r="990" spans="1:17" ht="15.75">
      <c r="A990" s="34">
        <v>98.4999999999997</v>
      </c>
      <c r="B990" s="35">
        <f t="shared" si="46"/>
        <v>36.31</v>
      </c>
      <c r="C990" s="36">
        <f t="shared" si="47"/>
        <v>6820.355</v>
      </c>
      <c r="D990" s="36">
        <f t="shared" si="48"/>
        <v>13439.5117</v>
      </c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</row>
    <row r="991" spans="1:17" ht="15.75">
      <c r="A991" s="34">
        <v>98.5999999999997</v>
      </c>
      <c r="B991" s="35">
        <f t="shared" si="46"/>
        <v>36.34</v>
      </c>
      <c r="C991" s="36">
        <f t="shared" si="47"/>
        <v>6830.7941</v>
      </c>
      <c r="D991" s="36">
        <f t="shared" si="48"/>
        <v>13461.7288</v>
      </c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</row>
    <row r="992" spans="1:17" ht="15.75">
      <c r="A992" s="34">
        <v>98.6999999999997</v>
      </c>
      <c r="B992" s="35">
        <f t="shared" si="46"/>
        <v>36.38</v>
      </c>
      <c r="C992" s="36">
        <f t="shared" si="47"/>
        <v>6844.7242</v>
      </c>
      <c r="D992" s="36">
        <f t="shared" si="48"/>
        <v>13491.3802</v>
      </c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</row>
    <row r="993" spans="1:17" ht="15.75">
      <c r="A993" s="34">
        <v>98.7999999999997</v>
      </c>
      <c r="B993" s="35">
        <f t="shared" si="46"/>
        <v>36.42</v>
      </c>
      <c r="C993" s="36">
        <f t="shared" si="47"/>
        <v>6858.6674</v>
      </c>
      <c r="D993" s="36">
        <f t="shared" si="48"/>
        <v>13521.0642</v>
      </c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</row>
    <row r="994" spans="1:17" ht="15.75">
      <c r="A994" s="34">
        <v>98.8999999999997</v>
      </c>
      <c r="B994" s="35">
        <f t="shared" si="46"/>
        <v>36.45</v>
      </c>
      <c r="C994" s="36">
        <f t="shared" si="47"/>
        <v>6869.1334</v>
      </c>
      <c r="D994" s="36">
        <f t="shared" si="48"/>
        <v>13543.3486</v>
      </c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</row>
    <row r="995" spans="1:17" ht="15.75">
      <c r="A995" s="34">
        <v>98.9999999999997</v>
      </c>
      <c r="B995" s="35">
        <f t="shared" si="46"/>
        <v>36.49</v>
      </c>
      <c r="C995" s="36">
        <f t="shared" si="47"/>
        <v>6883.0994</v>
      </c>
      <c r="D995" s="36">
        <f t="shared" si="48"/>
        <v>13573.0897</v>
      </c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</row>
    <row r="996" spans="1:17" ht="15.75">
      <c r="A996" s="34">
        <v>99.0999999999997</v>
      </c>
      <c r="B996" s="35">
        <f t="shared" si="46"/>
        <v>36.53</v>
      </c>
      <c r="C996" s="36">
        <f t="shared" si="47"/>
        <v>6897.0785</v>
      </c>
      <c r="D996" s="36">
        <f t="shared" si="48"/>
        <v>13602.8634</v>
      </c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</row>
    <row r="997" spans="1:17" ht="15.75">
      <c r="A997" s="34">
        <v>99.1999999999997</v>
      </c>
      <c r="B997" s="35">
        <f t="shared" si="46"/>
        <v>36.57</v>
      </c>
      <c r="C997" s="36">
        <f t="shared" si="47"/>
        <v>6911.0706</v>
      </c>
      <c r="D997" s="36">
        <f t="shared" si="48"/>
        <v>13632.6697</v>
      </c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</row>
    <row r="998" spans="1:17" ht="15.75">
      <c r="A998" s="34">
        <v>99.2999999999997</v>
      </c>
      <c r="B998" s="35">
        <f t="shared" si="46"/>
        <v>36.6</v>
      </c>
      <c r="C998" s="36">
        <f t="shared" si="47"/>
        <v>6921.5733</v>
      </c>
      <c r="D998" s="36">
        <f t="shared" si="48"/>
        <v>13655.0459</v>
      </c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</row>
    <row r="999" spans="1:17" ht="15.75">
      <c r="A999" s="34">
        <v>99.3999999999997</v>
      </c>
      <c r="B999" s="35">
        <f t="shared" si="46"/>
        <v>36.64</v>
      </c>
      <c r="C999" s="36">
        <f t="shared" si="47"/>
        <v>6935.5882</v>
      </c>
      <c r="D999" s="36">
        <f t="shared" si="48"/>
        <v>13684.9093</v>
      </c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</row>
    <row r="1000" spans="1:17" ht="15.75">
      <c r="A1000" s="34">
        <v>99.4999999999997</v>
      </c>
      <c r="B1000" s="35">
        <f t="shared" si="46"/>
        <v>36.68</v>
      </c>
      <c r="C1000" s="36">
        <f t="shared" si="47"/>
        <v>6949.6162</v>
      </c>
      <c r="D1000" s="36">
        <f t="shared" si="48"/>
        <v>13714.8053</v>
      </c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</row>
    <row r="1001" spans="1:17" ht="15.75">
      <c r="A1001" s="34">
        <v>99.5999999999997</v>
      </c>
      <c r="B1001" s="35">
        <f t="shared" si="46"/>
        <v>36.71</v>
      </c>
      <c r="C1001" s="36">
        <f t="shared" si="47"/>
        <v>6960.1458</v>
      </c>
      <c r="D1001" s="36">
        <f t="shared" si="48"/>
        <v>13737.2487</v>
      </c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</row>
    <row r="1002" spans="1:17" ht="15.75">
      <c r="A1002" s="34">
        <v>99.6999999999997</v>
      </c>
      <c r="B1002" s="35">
        <f t="shared" si="46"/>
        <v>36.75</v>
      </c>
      <c r="C1002" s="36">
        <f t="shared" si="47"/>
        <v>6974.1966</v>
      </c>
      <c r="D1002" s="36">
        <f t="shared" si="48"/>
        <v>13767.2018</v>
      </c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</row>
    <row r="1003" spans="1:17" ht="15.75">
      <c r="A1003" s="34">
        <v>99.7999999999997</v>
      </c>
      <c r="B1003" s="35">
        <f t="shared" si="46"/>
        <v>36.79</v>
      </c>
      <c r="C1003" s="36">
        <f t="shared" si="47"/>
        <v>6988.2604</v>
      </c>
      <c r="D1003" s="36">
        <f t="shared" si="48"/>
        <v>13797.1876</v>
      </c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</row>
    <row r="1004" spans="1:17" ht="15.75">
      <c r="A1004" s="34">
        <v>99.8999999999997</v>
      </c>
      <c r="B1004" s="35">
        <f t="shared" si="46"/>
        <v>36.82</v>
      </c>
      <c r="C1004" s="36">
        <f t="shared" si="47"/>
        <v>6998.8168</v>
      </c>
      <c r="D1004" s="36">
        <f t="shared" si="48"/>
        <v>13819.6983</v>
      </c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</row>
    <row r="1005" spans="1:17" ht="15.75">
      <c r="A1005" s="34">
        <v>99.9999999999997</v>
      </c>
      <c r="B1005" s="35">
        <f t="shared" si="46"/>
        <v>36.86</v>
      </c>
      <c r="C1005" s="36">
        <f t="shared" si="47"/>
        <v>7012.9035</v>
      </c>
      <c r="D1005" s="36">
        <f t="shared" si="48"/>
        <v>13849.7411</v>
      </c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</row>
    <row r="1006" spans="1:17" ht="15.75">
      <c r="A1006" s="34">
        <v>125</v>
      </c>
      <c r="B1006" s="35">
        <f t="shared" si="46"/>
        <v>46.08</v>
      </c>
      <c r="C1006" s="36">
        <f t="shared" si="47"/>
        <v>10603.4683</v>
      </c>
      <c r="D1006" s="36">
        <f t="shared" si="48"/>
        <v>21644.9174</v>
      </c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</row>
    <row r="1007" spans="1:17" ht="15.75">
      <c r="A1007" s="34">
        <v>150</v>
      </c>
      <c r="B1007" s="35">
        <f t="shared" si="46"/>
        <v>55.29</v>
      </c>
      <c r="C1007" s="36">
        <f t="shared" si="47"/>
        <v>14859.0985</v>
      </c>
      <c r="D1007" s="36">
        <f t="shared" si="48"/>
        <v>31161.9174</v>
      </c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</row>
    <row r="1008" spans="1:17" ht="15.75">
      <c r="A1008" s="34">
        <v>175</v>
      </c>
      <c r="B1008" s="35">
        <f t="shared" si="46"/>
        <v>64.51</v>
      </c>
      <c r="C1008" s="36">
        <f t="shared" si="47"/>
        <v>19771.0717</v>
      </c>
      <c r="D1008" s="36">
        <f t="shared" si="48"/>
        <v>42421.4077</v>
      </c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</row>
    <row r="1009" spans="1:17" ht="15.75">
      <c r="A1009" s="34">
        <v>200</v>
      </c>
      <c r="B1009" s="35">
        <f t="shared" si="46"/>
        <v>73.72</v>
      </c>
      <c r="C1009" s="36">
        <f t="shared" si="47"/>
        <v>25313.9699</v>
      </c>
      <c r="D1009" s="36">
        <f t="shared" si="48"/>
        <v>55398.9643</v>
      </c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</row>
    <row r="1010" spans="1:17" ht="15.75">
      <c r="A1010" s="34">
        <v>225</v>
      </c>
      <c r="B1010" s="35">
        <f t="shared" si="46"/>
        <v>82.94</v>
      </c>
      <c r="C1010" s="36">
        <f t="shared" si="47"/>
        <v>31487.3088</v>
      </c>
      <c r="D1010" s="36">
        <f t="shared" si="48"/>
        <v>70122.7686</v>
      </c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</row>
    <row r="1011" spans="1:17" ht="15.75">
      <c r="A1011" s="34">
        <v>250</v>
      </c>
      <c r="B1011" s="35">
        <f t="shared" si="46"/>
        <v>92.15</v>
      </c>
      <c r="C1011" s="36">
        <f t="shared" si="47"/>
        <v>38266.8811</v>
      </c>
      <c r="D1011" s="36">
        <f t="shared" si="48"/>
        <v>86560.8818</v>
      </c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</row>
    <row r="1012" spans="1:17" ht="15.75">
      <c r="A1012" s="34">
        <v>275</v>
      </c>
      <c r="B1012" s="35">
        <f t="shared" si="46"/>
        <v>101.37</v>
      </c>
      <c r="C1012" s="36">
        <f t="shared" si="47"/>
        <v>45657.8841</v>
      </c>
      <c r="D1012" s="36">
        <f t="shared" si="48"/>
        <v>104749</v>
      </c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</row>
    <row r="1013" spans="1:17" ht="15.75">
      <c r="A1013" s="34">
        <v>300</v>
      </c>
      <c r="B1013" s="35">
        <f t="shared" si="46"/>
        <v>110.58</v>
      </c>
      <c r="C1013" s="36">
        <f t="shared" si="47"/>
        <v>53635.8118</v>
      </c>
      <c r="D1013" s="36">
        <f t="shared" si="48"/>
        <v>124647.6697</v>
      </c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</row>
    <row r="1014" spans="1:17" ht="15.75">
      <c r="A1014" s="34">
        <v>325</v>
      </c>
      <c r="B1014" s="35">
        <f t="shared" si="46"/>
        <v>119.8</v>
      </c>
      <c r="C1014" s="36">
        <f t="shared" si="47"/>
        <v>62210.3481</v>
      </c>
      <c r="D1014" s="36">
        <f t="shared" si="48"/>
        <v>146300.1019</v>
      </c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</row>
    <row r="1015" spans="1:17" ht="15.75">
      <c r="A1015" s="34">
        <v>350</v>
      </c>
      <c r="B1015" s="35">
        <f t="shared" si="46"/>
        <v>129.01</v>
      </c>
      <c r="C1015" s="36">
        <f t="shared" si="47"/>
        <v>71355.9628</v>
      </c>
      <c r="D1015" s="36">
        <f t="shared" si="48"/>
        <v>169659.3282</v>
      </c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</row>
    <row r="1016" spans="1:17" ht="15.75">
      <c r="A1016" s="34">
        <v>375</v>
      </c>
      <c r="B1016" s="35">
        <f t="shared" si="46"/>
        <v>138.23</v>
      </c>
      <c r="C1016" s="36">
        <f t="shared" si="47"/>
        <v>81086.1643</v>
      </c>
      <c r="D1016" s="36">
        <f t="shared" si="48"/>
        <v>194776.0744</v>
      </c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</row>
    <row r="1017" spans="1:17" ht="15.75">
      <c r="A1017" s="34">
        <v>400</v>
      </c>
      <c r="B1017" s="35">
        <f t="shared" si="46"/>
        <v>147.44</v>
      </c>
      <c r="C1017" s="36">
        <f t="shared" si="47"/>
        <v>91374.0042</v>
      </c>
      <c r="D1017" s="36">
        <f t="shared" si="48"/>
        <v>221595.8573</v>
      </c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</row>
    <row r="1018" spans="1:17" ht="15.75">
      <c r="A1018" s="34">
        <v>425</v>
      </c>
      <c r="B1018" s="35">
        <f t="shared" si="46"/>
        <v>156.66</v>
      </c>
      <c r="C1018" s="36">
        <f t="shared" si="47"/>
        <v>102236.4054</v>
      </c>
      <c r="D1018" s="36">
        <f t="shared" si="48"/>
        <v>250176.9174</v>
      </c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</row>
    <row r="1019" spans="1:17" ht="15.75">
      <c r="A1019" s="34">
        <v>450</v>
      </c>
      <c r="B1019" s="35">
        <f t="shared" si="46"/>
        <v>165.87</v>
      </c>
      <c r="C1019" s="36">
        <f t="shared" si="47"/>
        <v>113644.7705</v>
      </c>
      <c r="D1019" s="36">
        <f t="shared" si="48"/>
        <v>280457.2569</v>
      </c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</row>
    <row r="1020" spans="1:17" ht="15.75">
      <c r="A1020" s="34">
        <v>475</v>
      </c>
      <c r="B1020" s="35">
        <f t="shared" si="46"/>
        <v>175.09</v>
      </c>
      <c r="C1020" s="36">
        <f t="shared" si="47"/>
        <v>125619.1615</v>
      </c>
      <c r="D1020" s="36">
        <f t="shared" si="48"/>
        <v>312502.631</v>
      </c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</row>
    <row r="1021" spans="1:17" ht="15.75">
      <c r="A1021" s="34">
        <v>500</v>
      </c>
      <c r="B1021" s="35">
        <f t="shared" si="46"/>
        <v>184.3</v>
      </c>
      <c r="C1021" s="36">
        <f t="shared" si="47"/>
        <v>138129.1899</v>
      </c>
      <c r="D1021" s="36">
        <f t="shared" si="48"/>
        <v>346243.527</v>
      </c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</row>
    <row r="1022" spans="1:17" ht="15.75">
      <c r="A1022" s="34">
        <v>525</v>
      </c>
      <c r="B1022" s="35">
        <f t="shared" si="46"/>
        <v>193.52</v>
      </c>
      <c r="C1022" s="36">
        <f t="shared" si="47"/>
        <v>151197.8613</v>
      </c>
      <c r="D1022" s="36">
        <f t="shared" si="48"/>
        <v>381753.2151</v>
      </c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</row>
    <row r="1023" spans="1:17" ht="15.75">
      <c r="A1023" s="34">
        <v>550</v>
      </c>
      <c r="B1023" s="35">
        <f t="shared" si="46"/>
        <v>202.73</v>
      </c>
      <c r="C1023" s="36">
        <f t="shared" si="47"/>
        <v>164792.9047</v>
      </c>
      <c r="D1023" s="36">
        <f t="shared" si="48"/>
        <v>418954.6677</v>
      </c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</row>
    <row r="1024" spans="1:17" ht="15.75">
      <c r="A1024" s="34">
        <v>575</v>
      </c>
      <c r="B1024" s="35">
        <f t="shared" si="46"/>
        <v>211.95</v>
      </c>
      <c r="C1024" s="36">
        <f t="shared" si="47"/>
        <v>178940.1237</v>
      </c>
      <c r="D1024" s="36">
        <f t="shared" si="48"/>
        <v>457928.6697</v>
      </c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</row>
    <row r="1025" spans="1:17" ht="15.75">
      <c r="A1025" s="57">
        <v>600</v>
      </c>
      <c r="B1025" s="35">
        <f t="shared" si="46"/>
        <v>221.16</v>
      </c>
      <c r="C1025" s="36">
        <f t="shared" si="47"/>
        <v>193605.3059</v>
      </c>
      <c r="D1025" s="36">
        <f t="shared" si="48"/>
        <v>498590.6789</v>
      </c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</row>
  </sheetData>
  <sheetProtection/>
  <mergeCells count="35">
    <mergeCell ref="R25:R26"/>
    <mergeCell ref="I29:M29"/>
    <mergeCell ref="I30:M30"/>
    <mergeCell ref="P21:P22"/>
    <mergeCell ref="Q21:Q22"/>
    <mergeCell ref="I25:J27"/>
    <mergeCell ref="K25:K26"/>
    <mergeCell ref="M25:M26"/>
    <mergeCell ref="O25:O26"/>
    <mergeCell ref="Q25:Q26"/>
    <mergeCell ref="O21:O22"/>
    <mergeCell ref="F18:G20"/>
    <mergeCell ref="K21:K22"/>
    <mergeCell ref="L21:L22"/>
    <mergeCell ref="M21:M22"/>
    <mergeCell ref="N21:N22"/>
    <mergeCell ref="A8:A9"/>
    <mergeCell ref="B8:B9"/>
    <mergeCell ref="C8:C9"/>
    <mergeCell ref="D8:D9"/>
    <mergeCell ref="A1:I1"/>
    <mergeCell ref="A3:B3"/>
    <mergeCell ref="A6:B6"/>
    <mergeCell ref="G6:H6"/>
    <mergeCell ref="K3:P4"/>
    <mergeCell ref="A4:B4"/>
    <mergeCell ref="G4:H4"/>
    <mergeCell ref="A5:B5"/>
    <mergeCell ref="G5:H5"/>
    <mergeCell ref="K5:K7"/>
    <mergeCell ref="L5:L7"/>
    <mergeCell ref="M5:M7"/>
    <mergeCell ref="N5:N7"/>
    <mergeCell ref="O5:O7"/>
    <mergeCell ref="P5:P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shivani</dc:creator>
  <cp:keywords/>
  <dc:description/>
  <cp:lastModifiedBy>cipl</cp:lastModifiedBy>
  <dcterms:created xsi:type="dcterms:W3CDTF">2019-02-19T10:13:58Z</dcterms:created>
  <dcterms:modified xsi:type="dcterms:W3CDTF">2019-02-19T11:20:21Z</dcterms:modified>
  <cp:category/>
  <cp:version/>
  <cp:contentType/>
  <cp:contentStatus/>
</cp:coreProperties>
</file>